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virtual\wwwroot\files\"/>
    </mc:Choice>
  </mc:AlternateContent>
  <xr:revisionPtr revIDLastSave="0" documentId="8_{7A28608D-92AD-40E5-9981-5AF68C827D3D}" xr6:coauthVersionLast="47" xr6:coauthVersionMax="47" xr10:uidLastSave="{00000000-0000-0000-0000-000000000000}"/>
  <bookViews>
    <workbookView xWindow="-120" yWindow="-120" windowWidth="24240" windowHeight="17640" tabRatio="891" xr2:uid="{00000000-000D-0000-FFFF-FFFF00000000}"/>
  </bookViews>
  <sheets>
    <sheet name="Průběžné výsledky 2024" sheetId="1" r:id="rId1"/>
    <sheet name="Žalany I. kolo" sheetId="2" r:id="rId2"/>
    <sheet name="Varnsdorf II. kolo" sheetId="3" r:id="rId3"/>
    <sheet name="Nečichy III. kolo" sheetId="4" r:id="rId4"/>
    <sheet name="Žalany IV. kolo" sheetId="5" r:id="rId5"/>
    <sheet name="Varnsdorf V. kolo" sheetId="6" r:id="rId6"/>
    <sheet name="Kadaň VI. kolo" sheetId="7" r:id="rId7"/>
    <sheet name="Nečichy VII. kolo" sheetId="8" r:id="rId8"/>
    <sheet name="Kadaň VIII. kolo" sheetId="9" r:id="rId9"/>
  </sheets>
  <definedNames>
    <definedName name="Excel_BuiltIn__FilterDatabase" localSheetId="0">'Průběžné výsledky 2024'!$A$30:$N$38</definedName>
    <definedName name="_xlnm.Print_Area" localSheetId="3">'Nečichy III. kolo'!$A$1:$S$37</definedName>
    <definedName name="_xlnm.Print_Area" localSheetId="7">'Nečichy VII. kolo'!$A$1:$S$37</definedName>
    <definedName name="_xlnm.Print_Area" localSheetId="0">'Průběžné výsledky 2024'!$A$1:$O$60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7" i="1" l="1"/>
  <c r="L27" i="1"/>
  <c r="K27" i="1"/>
  <c r="N27" i="1" s="1"/>
  <c r="M26" i="1"/>
  <c r="L26" i="1"/>
  <c r="K26" i="1"/>
  <c r="N26" i="1" s="1"/>
  <c r="M25" i="1"/>
  <c r="L25" i="1"/>
  <c r="K25" i="1"/>
  <c r="N25" i="1" s="1"/>
  <c r="M24" i="1"/>
  <c r="L24" i="1"/>
  <c r="K24" i="1"/>
  <c r="N24" i="1" s="1"/>
  <c r="M23" i="1"/>
  <c r="L23" i="1"/>
  <c r="K23" i="1"/>
  <c r="N23" i="1" s="1"/>
  <c r="M22" i="1"/>
  <c r="L22" i="1"/>
  <c r="K22" i="1"/>
  <c r="N22" i="1" s="1"/>
  <c r="M21" i="1"/>
  <c r="L21" i="1"/>
  <c r="K21" i="1"/>
  <c r="N21" i="1" s="1"/>
  <c r="M20" i="1"/>
  <c r="L20" i="1"/>
  <c r="K20" i="1"/>
  <c r="N20" i="1" s="1"/>
  <c r="M19" i="1"/>
  <c r="L19" i="1"/>
  <c r="K19" i="1"/>
  <c r="N19" i="1" s="1"/>
  <c r="M18" i="1"/>
  <c r="L18" i="1"/>
  <c r="K18" i="1"/>
  <c r="N18" i="1" s="1"/>
  <c r="M17" i="1"/>
  <c r="L17" i="1"/>
  <c r="K17" i="1"/>
  <c r="N17" i="1" s="1"/>
  <c r="M16" i="1"/>
  <c r="L16" i="1"/>
  <c r="K16" i="1"/>
  <c r="N16" i="1" s="1"/>
  <c r="M15" i="1"/>
  <c r="L15" i="1"/>
  <c r="K15" i="1"/>
  <c r="N15" i="1" s="1"/>
  <c r="M14" i="1"/>
  <c r="L14" i="1"/>
  <c r="K14" i="1"/>
  <c r="N14" i="1" s="1"/>
  <c r="M13" i="1"/>
  <c r="L13" i="1"/>
  <c r="K13" i="1"/>
  <c r="N13" i="1" s="1"/>
  <c r="M12" i="1"/>
  <c r="L12" i="1"/>
  <c r="K12" i="1"/>
  <c r="N12" i="1" s="1"/>
  <c r="M11" i="1"/>
  <c r="L11" i="1"/>
  <c r="K11" i="1"/>
  <c r="N11" i="1" s="1"/>
  <c r="M10" i="1"/>
  <c r="L10" i="1"/>
  <c r="K10" i="1"/>
  <c r="N10" i="1" s="1"/>
  <c r="M9" i="1"/>
  <c r="L9" i="1"/>
  <c r="K9" i="1"/>
  <c r="N9" i="1" s="1"/>
  <c r="M8" i="1"/>
  <c r="L8" i="1"/>
  <c r="K8" i="1"/>
  <c r="N8" i="1" s="1"/>
  <c r="M7" i="1"/>
  <c r="L7" i="1"/>
  <c r="K7" i="1"/>
  <c r="N7" i="1" s="1"/>
  <c r="M6" i="1"/>
  <c r="L6" i="1"/>
  <c r="K6" i="1"/>
  <c r="N6" i="1" s="1"/>
  <c r="M5" i="1"/>
  <c r="L5" i="1"/>
  <c r="K5" i="1"/>
  <c r="N5" i="1" s="1"/>
  <c r="M4" i="1"/>
  <c r="L4" i="1"/>
  <c r="K4" i="1"/>
  <c r="N4" i="1" s="1"/>
  <c r="M52" i="1"/>
  <c r="L52" i="1"/>
  <c r="K52" i="1"/>
  <c r="N52" i="1" s="1"/>
  <c r="M51" i="1"/>
  <c r="L51" i="1"/>
  <c r="K51" i="1"/>
  <c r="N51" i="1" s="1"/>
  <c r="M50" i="1"/>
  <c r="L50" i="1"/>
  <c r="K50" i="1"/>
  <c r="N50" i="1" s="1"/>
  <c r="M49" i="1"/>
  <c r="L49" i="1"/>
  <c r="K49" i="1"/>
  <c r="N49" i="1" s="1"/>
  <c r="M48" i="1"/>
  <c r="L48" i="1"/>
  <c r="K48" i="1"/>
  <c r="N48" i="1" s="1"/>
  <c r="M47" i="1"/>
  <c r="L47" i="1"/>
  <c r="K47" i="1"/>
  <c r="N47" i="1" s="1"/>
  <c r="M46" i="1"/>
  <c r="L46" i="1"/>
  <c r="K46" i="1"/>
  <c r="N46" i="1" s="1"/>
  <c r="M45" i="1"/>
  <c r="L45" i="1"/>
  <c r="K45" i="1"/>
  <c r="N45" i="1" s="1"/>
  <c r="M44" i="1"/>
  <c r="L44" i="1"/>
  <c r="K44" i="1"/>
  <c r="N44" i="1" s="1"/>
  <c r="M43" i="1"/>
  <c r="L43" i="1"/>
  <c r="K43" i="1"/>
  <c r="N43" i="1" s="1"/>
  <c r="M42" i="1"/>
  <c r="L42" i="1"/>
  <c r="K42" i="1"/>
  <c r="N42" i="1" s="1"/>
  <c r="M41" i="1"/>
  <c r="L41" i="1"/>
  <c r="K41" i="1"/>
  <c r="N41" i="1" s="1"/>
  <c r="M40" i="1"/>
  <c r="L40" i="1"/>
  <c r="K40" i="1"/>
  <c r="N40" i="1" s="1"/>
  <c r="M39" i="1"/>
  <c r="L39" i="1"/>
  <c r="K39" i="1"/>
  <c r="N39" i="1" s="1"/>
  <c r="M38" i="1"/>
  <c r="L38" i="1"/>
  <c r="K38" i="1"/>
  <c r="N38" i="1" s="1"/>
  <c r="M37" i="1"/>
  <c r="L37" i="1"/>
  <c r="K37" i="1"/>
  <c r="N37" i="1" s="1"/>
  <c r="M36" i="1"/>
  <c r="L36" i="1"/>
  <c r="K36" i="1"/>
  <c r="N36" i="1" s="1"/>
  <c r="M35" i="1"/>
  <c r="L35" i="1"/>
  <c r="K35" i="1"/>
  <c r="N35" i="1" s="1"/>
  <c r="M34" i="1"/>
  <c r="L34" i="1"/>
  <c r="K34" i="1"/>
  <c r="N34" i="1" s="1"/>
  <c r="M33" i="1"/>
  <c r="L33" i="1"/>
  <c r="K33" i="1"/>
  <c r="N33" i="1" s="1"/>
  <c r="M32" i="1"/>
  <c r="L32" i="1"/>
  <c r="K32" i="1"/>
  <c r="N32" i="1" s="1"/>
  <c r="M31" i="1"/>
  <c r="L31" i="1"/>
  <c r="K31" i="1"/>
  <c r="N31" i="1" s="1"/>
  <c r="R7" i="9"/>
  <c r="Q37" i="9"/>
  <c r="O37" i="9"/>
  <c r="M37" i="9"/>
  <c r="K37" i="9"/>
  <c r="R37" i="9" s="1"/>
  <c r="I37" i="9"/>
  <c r="G37" i="9"/>
  <c r="Q36" i="9"/>
  <c r="O36" i="9"/>
  <c r="M36" i="9"/>
  <c r="K36" i="9"/>
  <c r="I36" i="9"/>
  <c r="R36" i="9" s="1"/>
  <c r="G36" i="9"/>
  <c r="Q35" i="9"/>
  <c r="O35" i="9"/>
  <c r="M35" i="9"/>
  <c r="K35" i="9"/>
  <c r="R35" i="9" s="1"/>
  <c r="I35" i="9"/>
  <c r="G35" i="9"/>
  <c r="Q31" i="9"/>
  <c r="O31" i="9"/>
  <c r="M31" i="9"/>
  <c r="K31" i="9"/>
  <c r="I31" i="9"/>
  <c r="G31" i="9"/>
  <c r="R31" i="9" s="1"/>
  <c r="Q30" i="9"/>
  <c r="O30" i="9"/>
  <c r="M30" i="9"/>
  <c r="K30" i="9"/>
  <c r="I30" i="9"/>
  <c r="G30" i="9"/>
  <c r="R30" i="9" s="1"/>
  <c r="Q29" i="9"/>
  <c r="O29" i="9"/>
  <c r="M29" i="9"/>
  <c r="K29" i="9"/>
  <c r="I29" i="9"/>
  <c r="R29" i="9" s="1"/>
  <c r="G29" i="9"/>
  <c r="Q28" i="9"/>
  <c r="O28" i="9"/>
  <c r="M28" i="9"/>
  <c r="K28" i="9"/>
  <c r="R28" i="9" s="1"/>
  <c r="I28" i="9"/>
  <c r="G28" i="9"/>
  <c r="Q27" i="9"/>
  <c r="O27" i="9"/>
  <c r="M27" i="9"/>
  <c r="K27" i="9"/>
  <c r="I27" i="9"/>
  <c r="G27" i="9"/>
  <c r="R27" i="9" s="1"/>
  <c r="Q26" i="9"/>
  <c r="O26" i="9"/>
  <c r="M26" i="9"/>
  <c r="K26" i="9"/>
  <c r="I26" i="9"/>
  <c r="G26" i="9"/>
  <c r="R26" i="9" s="1"/>
  <c r="Q25" i="9"/>
  <c r="O25" i="9"/>
  <c r="M25" i="9"/>
  <c r="K25" i="9"/>
  <c r="R25" i="9" s="1"/>
  <c r="I25" i="9"/>
  <c r="G25" i="9"/>
  <c r="Q24" i="9"/>
  <c r="O24" i="9"/>
  <c r="M24" i="9"/>
  <c r="K24" i="9"/>
  <c r="R24" i="9" s="1"/>
  <c r="I24" i="9"/>
  <c r="G24" i="9"/>
  <c r="Q23" i="9"/>
  <c r="O23" i="9"/>
  <c r="M23" i="9"/>
  <c r="K23" i="9"/>
  <c r="I23" i="9"/>
  <c r="G23" i="9"/>
  <c r="R23" i="9" s="1"/>
  <c r="Q22" i="9"/>
  <c r="O22" i="9"/>
  <c r="M22" i="9"/>
  <c r="K22" i="9"/>
  <c r="I22" i="9"/>
  <c r="G22" i="9"/>
  <c r="R22" i="9" s="1"/>
  <c r="Q21" i="9"/>
  <c r="O21" i="9"/>
  <c r="M21" i="9"/>
  <c r="K21" i="9"/>
  <c r="R21" i="9" s="1"/>
  <c r="I21" i="9"/>
  <c r="G21" i="9"/>
  <c r="Q17" i="9"/>
  <c r="O17" i="9"/>
  <c r="M17" i="9"/>
  <c r="K17" i="9"/>
  <c r="R17" i="9" s="1"/>
  <c r="I17" i="9"/>
  <c r="G17" i="9"/>
  <c r="Q16" i="9"/>
  <c r="O16" i="9"/>
  <c r="M16" i="9"/>
  <c r="K16" i="9"/>
  <c r="I16" i="9"/>
  <c r="G16" i="9"/>
  <c r="R16" i="9" s="1"/>
  <c r="Q15" i="9"/>
  <c r="O15" i="9"/>
  <c r="M15" i="9"/>
  <c r="K15" i="9"/>
  <c r="I15" i="9"/>
  <c r="G15" i="9"/>
  <c r="R15" i="9" s="1"/>
  <c r="Q14" i="9"/>
  <c r="O14" i="9"/>
  <c r="M14" i="9"/>
  <c r="K14" i="9"/>
  <c r="R14" i="9" s="1"/>
  <c r="I14" i="9"/>
  <c r="G14" i="9"/>
  <c r="Q13" i="9"/>
  <c r="O13" i="9"/>
  <c r="M13" i="9"/>
  <c r="K13" i="9"/>
  <c r="R13" i="9" s="1"/>
  <c r="I13" i="9"/>
  <c r="G13" i="9"/>
  <c r="Q12" i="9"/>
  <c r="O12" i="9"/>
  <c r="M12" i="9"/>
  <c r="K12" i="9"/>
  <c r="I12" i="9"/>
  <c r="G12" i="9"/>
  <c r="R12" i="9" s="1"/>
  <c r="Q11" i="9"/>
  <c r="O11" i="9"/>
  <c r="M11" i="9"/>
  <c r="K11" i="9"/>
  <c r="I11" i="9"/>
  <c r="G11" i="9"/>
  <c r="R11" i="9" s="1"/>
  <c r="Q10" i="9"/>
  <c r="O10" i="9"/>
  <c r="M10" i="9"/>
  <c r="K10" i="9"/>
  <c r="R10" i="9" s="1"/>
  <c r="I10" i="9"/>
  <c r="G10" i="9"/>
  <c r="Q9" i="9"/>
  <c r="O9" i="9"/>
  <c r="M9" i="9"/>
  <c r="K9" i="9"/>
  <c r="R9" i="9" s="1"/>
  <c r="I9" i="9"/>
  <c r="G9" i="9"/>
  <c r="Q8" i="9"/>
  <c r="O8" i="9"/>
  <c r="M8" i="9"/>
  <c r="K8" i="9"/>
  <c r="I8" i="9"/>
  <c r="G8" i="9"/>
  <c r="R8" i="9" s="1"/>
  <c r="Q7" i="9"/>
  <c r="O7" i="9"/>
  <c r="M7" i="9"/>
  <c r="K7" i="9"/>
  <c r="I7" i="9"/>
  <c r="G7" i="9"/>
  <c r="Q6" i="9"/>
  <c r="O6" i="9"/>
  <c r="M6" i="9"/>
  <c r="K6" i="9"/>
  <c r="R6" i="9" s="1"/>
  <c r="I6" i="9"/>
  <c r="G6" i="9"/>
  <c r="Q5" i="9"/>
  <c r="O5" i="9"/>
  <c r="M5" i="9"/>
  <c r="K5" i="9"/>
  <c r="R5" i="9" s="1"/>
  <c r="I5" i="9"/>
  <c r="G5" i="9"/>
  <c r="Q4" i="9"/>
  <c r="O4" i="9"/>
  <c r="M4" i="9"/>
  <c r="K4" i="9"/>
  <c r="I4" i="9"/>
  <c r="G4" i="9"/>
  <c r="R4" i="9" s="1"/>
  <c r="Q37" i="8"/>
  <c r="O37" i="8"/>
  <c r="M37" i="8"/>
  <c r="K37" i="8"/>
  <c r="I37" i="8"/>
  <c r="G37" i="8"/>
  <c r="R37" i="8" s="1"/>
  <c r="Q36" i="8"/>
  <c r="O36" i="8"/>
  <c r="M36" i="8"/>
  <c r="K36" i="8"/>
  <c r="I36" i="8"/>
  <c r="G36" i="8"/>
  <c r="R36" i="8" s="1"/>
  <c r="Q35" i="8"/>
  <c r="O35" i="8"/>
  <c r="M35" i="8"/>
  <c r="K35" i="8"/>
  <c r="R35" i="8" s="1"/>
  <c r="I35" i="8"/>
  <c r="G35" i="8"/>
  <c r="Q32" i="8"/>
  <c r="O32" i="8"/>
  <c r="M32" i="8"/>
  <c r="K32" i="8"/>
  <c r="I32" i="8"/>
  <c r="G32" i="8"/>
  <c r="R32" i="8" s="1"/>
  <c r="Q31" i="8"/>
  <c r="O31" i="8"/>
  <c r="M31" i="8"/>
  <c r="K31" i="8"/>
  <c r="I31" i="8"/>
  <c r="G31" i="8"/>
  <c r="R31" i="8" s="1"/>
  <c r="Q30" i="8"/>
  <c r="O30" i="8"/>
  <c r="M30" i="8"/>
  <c r="K30" i="8"/>
  <c r="R30" i="8" s="1"/>
  <c r="I30" i="8"/>
  <c r="G30" i="8"/>
  <c r="Q29" i="8"/>
  <c r="O29" i="8"/>
  <c r="M29" i="8"/>
  <c r="K29" i="8"/>
  <c r="R29" i="8" s="1"/>
  <c r="I29" i="8"/>
  <c r="G29" i="8"/>
  <c r="Q28" i="8"/>
  <c r="O28" i="8"/>
  <c r="M28" i="8"/>
  <c r="K28" i="8"/>
  <c r="I28" i="8"/>
  <c r="G28" i="8"/>
  <c r="R28" i="8" s="1"/>
  <c r="Q27" i="8"/>
  <c r="O27" i="8"/>
  <c r="M27" i="8"/>
  <c r="K27" i="8"/>
  <c r="I27" i="8"/>
  <c r="G27" i="8"/>
  <c r="R27" i="8" s="1"/>
  <c r="Q26" i="8"/>
  <c r="O26" i="8"/>
  <c r="M26" i="8"/>
  <c r="K26" i="8"/>
  <c r="R26" i="8" s="1"/>
  <c r="I26" i="8"/>
  <c r="G26" i="8"/>
  <c r="Q25" i="8"/>
  <c r="O25" i="8"/>
  <c r="M25" i="8"/>
  <c r="K25" i="8"/>
  <c r="R25" i="8" s="1"/>
  <c r="I25" i="8"/>
  <c r="G25" i="8"/>
  <c r="Q24" i="8"/>
  <c r="O24" i="8"/>
  <c r="M24" i="8"/>
  <c r="K24" i="8"/>
  <c r="I24" i="8"/>
  <c r="G24" i="8"/>
  <c r="R24" i="8" s="1"/>
  <c r="Q23" i="8"/>
  <c r="O23" i="8"/>
  <c r="M23" i="8"/>
  <c r="K23" i="8"/>
  <c r="I23" i="8"/>
  <c r="G23" i="8"/>
  <c r="R23" i="8" s="1"/>
  <c r="Q22" i="8"/>
  <c r="O22" i="8"/>
  <c r="M22" i="8"/>
  <c r="K22" i="8"/>
  <c r="R22" i="8" s="1"/>
  <c r="I22" i="8"/>
  <c r="G22" i="8"/>
  <c r="Q21" i="8"/>
  <c r="O21" i="8"/>
  <c r="M21" i="8"/>
  <c r="K21" i="8"/>
  <c r="R21" i="8" s="1"/>
  <c r="I21" i="8"/>
  <c r="G21" i="8"/>
  <c r="Q18" i="8"/>
  <c r="O18" i="8"/>
  <c r="M18" i="8"/>
  <c r="K18" i="8"/>
  <c r="I18" i="8"/>
  <c r="G18" i="8"/>
  <c r="R18" i="8" s="1"/>
  <c r="Q17" i="8"/>
  <c r="O17" i="8"/>
  <c r="M17" i="8"/>
  <c r="K17" i="8"/>
  <c r="I17" i="8"/>
  <c r="G17" i="8"/>
  <c r="R17" i="8" s="1"/>
  <c r="Q16" i="8"/>
  <c r="O16" i="8"/>
  <c r="M16" i="8"/>
  <c r="K16" i="8"/>
  <c r="R16" i="8" s="1"/>
  <c r="I16" i="8"/>
  <c r="G16" i="8"/>
  <c r="Q15" i="8"/>
  <c r="O15" i="8"/>
  <c r="M15" i="8"/>
  <c r="K15" i="8"/>
  <c r="R15" i="8" s="1"/>
  <c r="I15" i="8"/>
  <c r="G15" i="8"/>
  <c r="Q14" i="8"/>
  <c r="O14" i="8"/>
  <c r="M14" i="8"/>
  <c r="K14" i="8"/>
  <c r="I14" i="8"/>
  <c r="G14" i="8"/>
  <c r="R14" i="8" s="1"/>
  <c r="Q13" i="8"/>
  <c r="O13" i="8"/>
  <c r="M13" i="8"/>
  <c r="K13" i="8"/>
  <c r="I13" i="8"/>
  <c r="G13" i="8"/>
  <c r="R13" i="8" s="1"/>
  <c r="Q12" i="8"/>
  <c r="O12" i="8"/>
  <c r="M12" i="8"/>
  <c r="K12" i="8"/>
  <c r="R12" i="8" s="1"/>
  <c r="I12" i="8"/>
  <c r="G12" i="8"/>
  <c r="Q11" i="8"/>
  <c r="O11" i="8"/>
  <c r="M11" i="8"/>
  <c r="K11" i="8"/>
  <c r="R11" i="8" s="1"/>
  <c r="I11" i="8"/>
  <c r="G11" i="8"/>
  <c r="Q10" i="8"/>
  <c r="O10" i="8"/>
  <c r="M10" i="8"/>
  <c r="K10" i="8"/>
  <c r="I10" i="8"/>
  <c r="G10" i="8"/>
  <c r="R10" i="8" s="1"/>
  <c r="Q9" i="8"/>
  <c r="O9" i="8"/>
  <c r="M9" i="8"/>
  <c r="K9" i="8"/>
  <c r="I9" i="8"/>
  <c r="G9" i="8"/>
  <c r="R9" i="8" s="1"/>
  <c r="Q8" i="8"/>
  <c r="O8" i="8"/>
  <c r="M8" i="8"/>
  <c r="K8" i="8"/>
  <c r="R8" i="8" s="1"/>
  <c r="I8" i="8"/>
  <c r="G8" i="8"/>
  <c r="Q7" i="8"/>
  <c r="O7" i="8"/>
  <c r="M7" i="8"/>
  <c r="K7" i="8"/>
  <c r="R7" i="8" s="1"/>
  <c r="I7" i="8"/>
  <c r="G7" i="8"/>
  <c r="Q6" i="8"/>
  <c r="O6" i="8"/>
  <c r="M6" i="8"/>
  <c r="K6" i="8"/>
  <c r="I6" i="8"/>
  <c r="G6" i="8"/>
  <c r="R6" i="8" s="1"/>
  <c r="Q5" i="8"/>
  <c r="O5" i="8"/>
  <c r="M5" i="8"/>
  <c r="K5" i="8"/>
  <c r="I5" i="8"/>
  <c r="G5" i="8"/>
  <c r="R5" i="8" s="1"/>
  <c r="Q4" i="8"/>
  <c r="O4" i="8"/>
  <c r="M4" i="8"/>
  <c r="K4" i="8"/>
  <c r="R4" i="8" s="1"/>
  <c r="I4" i="8"/>
  <c r="G4" i="8"/>
  <c r="Q33" i="7"/>
  <c r="O33" i="7"/>
  <c r="M33" i="7"/>
  <c r="K33" i="7"/>
  <c r="R33" i="7" s="1"/>
  <c r="I33" i="7"/>
  <c r="G33" i="7"/>
  <c r="Q32" i="7"/>
  <c r="O32" i="7"/>
  <c r="M32" i="7"/>
  <c r="K32" i="7"/>
  <c r="I32" i="7"/>
  <c r="G32" i="7"/>
  <c r="R32" i="7" s="1"/>
  <c r="Q31" i="7"/>
  <c r="O31" i="7"/>
  <c r="M31" i="7"/>
  <c r="K31" i="7"/>
  <c r="I31" i="7"/>
  <c r="G31" i="7"/>
  <c r="R31" i="7" s="1"/>
  <c r="Q27" i="7"/>
  <c r="O27" i="7"/>
  <c r="M27" i="7"/>
  <c r="K27" i="7"/>
  <c r="R27" i="7" s="1"/>
  <c r="I27" i="7"/>
  <c r="G27" i="7"/>
  <c r="Q26" i="7"/>
  <c r="O26" i="7"/>
  <c r="M26" i="7"/>
  <c r="K26" i="7"/>
  <c r="R26" i="7" s="1"/>
  <c r="I26" i="7"/>
  <c r="G26" i="7"/>
  <c r="Q25" i="7"/>
  <c r="O25" i="7"/>
  <c r="M25" i="7"/>
  <c r="K25" i="7"/>
  <c r="I25" i="7"/>
  <c r="G25" i="7"/>
  <c r="R25" i="7" s="1"/>
  <c r="Q24" i="7"/>
  <c r="O24" i="7"/>
  <c r="M24" i="7"/>
  <c r="K24" i="7"/>
  <c r="I24" i="7"/>
  <c r="G24" i="7"/>
  <c r="R24" i="7" s="1"/>
  <c r="Q23" i="7"/>
  <c r="O23" i="7"/>
  <c r="M23" i="7"/>
  <c r="K23" i="7"/>
  <c r="R23" i="7" s="1"/>
  <c r="I23" i="7"/>
  <c r="G23" i="7"/>
  <c r="Q22" i="7"/>
  <c r="O22" i="7"/>
  <c r="M22" i="7"/>
  <c r="K22" i="7"/>
  <c r="R22" i="7" s="1"/>
  <c r="I22" i="7"/>
  <c r="G22" i="7"/>
  <c r="Q21" i="7"/>
  <c r="O21" i="7"/>
  <c r="M21" i="7"/>
  <c r="K21" i="7"/>
  <c r="I21" i="7"/>
  <c r="G21" i="7"/>
  <c r="R21" i="7" s="1"/>
  <c r="Q20" i="7"/>
  <c r="O20" i="7"/>
  <c r="M20" i="7"/>
  <c r="K20" i="7"/>
  <c r="I20" i="7"/>
  <c r="G20" i="7"/>
  <c r="R20" i="7" s="1"/>
  <c r="Q16" i="7"/>
  <c r="O16" i="7"/>
  <c r="M16" i="7"/>
  <c r="K16" i="7"/>
  <c r="R16" i="7" s="1"/>
  <c r="I16" i="7"/>
  <c r="G16" i="7"/>
  <c r="Q15" i="7"/>
  <c r="O15" i="7"/>
  <c r="M15" i="7"/>
  <c r="K15" i="7"/>
  <c r="R15" i="7" s="1"/>
  <c r="I15" i="7"/>
  <c r="G15" i="7"/>
  <c r="Q14" i="7"/>
  <c r="O14" i="7"/>
  <c r="M14" i="7"/>
  <c r="K14" i="7"/>
  <c r="I14" i="7"/>
  <c r="G14" i="7"/>
  <c r="R14" i="7" s="1"/>
  <c r="Q13" i="7"/>
  <c r="O13" i="7"/>
  <c r="M13" i="7"/>
  <c r="K13" i="7"/>
  <c r="I13" i="7"/>
  <c r="G13" i="7"/>
  <c r="R13" i="7" s="1"/>
  <c r="Q12" i="7"/>
  <c r="O12" i="7"/>
  <c r="M12" i="7"/>
  <c r="K12" i="7"/>
  <c r="R12" i="7" s="1"/>
  <c r="I12" i="7"/>
  <c r="G12" i="7"/>
  <c r="Q11" i="7"/>
  <c r="O11" i="7"/>
  <c r="M11" i="7"/>
  <c r="K11" i="7"/>
  <c r="R11" i="7" s="1"/>
  <c r="I11" i="7"/>
  <c r="G11" i="7"/>
  <c r="Q10" i="7"/>
  <c r="O10" i="7"/>
  <c r="M10" i="7"/>
  <c r="K10" i="7"/>
  <c r="I10" i="7"/>
  <c r="G10" i="7"/>
  <c r="R10" i="7" s="1"/>
  <c r="Q9" i="7"/>
  <c r="O9" i="7"/>
  <c r="M9" i="7"/>
  <c r="K9" i="7"/>
  <c r="I9" i="7"/>
  <c r="G9" i="7"/>
  <c r="R9" i="7" s="1"/>
  <c r="Q8" i="7"/>
  <c r="O8" i="7"/>
  <c r="M8" i="7"/>
  <c r="K8" i="7"/>
  <c r="R8" i="7" s="1"/>
  <c r="I8" i="7"/>
  <c r="G8" i="7"/>
  <c r="Q7" i="7"/>
  <c r="O7" i="7"/>
  <c r="M7" i="7"/>
  <c r="K7" i="7"/>
  <c r="R7" i="7" s="1"/>
  <c r="I7" i="7"/>
  <c r="G7" i="7"/>
  <c r="Q6" i="7"/>
  <c r="O6" i="7"/>
  <c r="M6" i="7"/>
  <c r="K6" i="7"/>
  <c r="I6" i="7"/>
  <c r="G6" i="7"/>
  <c r="R6" i="7" s="1"/>
  <c r="Q5" i="7"/>
  <c r="O5" i="7"/>
  <c r="M5" i="7"/>
  <c r="K5" i="7"/>
  <c r="I5" i="7"/>
  <c r="G5" i="7"/>
  <c r="R5" i="7" s="1"/>
  <c r="Q4" i="7"/>
  <c r="O4" i="7"/>
  <c r="M4" i="7"/>
  <c r="K4" i="7"/>
  <c r="R4" i="7" s="1"/>
  <c r="I4" i="7"/>
  <c r="G4" i="7"/>
  <c r="Q29" i="6"/>
  <c r="O29" i="6"/>
  <c r="M29" i="6"/>
  <c r="K29" i="6"/>
  <c r="R29" i="6" s="1"/>
  <c r="I29" i="6"/>
  <c r="G29" i="6"/>
  <c r="Q28" i="6"/>
  <c r="O28" i="6"/>
  <c r="M28" i="6"/>
  <c r="K28" i="6"/>
  <c r="I28" i="6"/>
  <c r="G28" i="6"/>
  <c r="R28" i="6" s="1"/>
  <c r="Q27" i="6"/>
  <c r="O27" i="6"/>
  <c r="M27" i="6"/>
  <c r="K27" i="6"/>
  <c r="I27" i="6"/>
  <c r="G27" i="6"/>
  <c r="R27" i="6" s="1"/>
  <c r="Q26" i="6"/>
  <c r="O26" i="6"/>
  <c r="M26" i="6"/>
  <c r="K26" i="6"/>
  <c r="R26" i="6" s="1"/>
  <c r="I26" i="6"/>
  <c r="G26" i="6"/>
  <c r="Q25" i="6"/>
  <c r="O25" i="6"/>
  <c r="M25" i="6"/>
  <c r="K25" i="6"/>
  <c r="R25" i="6" s="1"/>
  <c r="I25" i="6"/>
  <c r="G25" i="6"/>
  <c r="Q24" i="6"/>
  <c r="O24" i="6"/>
  <c r="M24" i="6"/>
  <c r="K24" i="6"/>
  <c r="I24" i="6"/>
  <c r="G24" i="6"/>
  <c r="R24" i="6" s="1"/>
  <c r="Q20" i="6"/>
  <c r="O20" i="6"/>
  <c r="M20" i="6"/>
  <c r="K20" i="6"/>
  <c r="I20" i="6"/>
  <c r="G20" i="6"/>
  <c r="R20" i="6" s="1"/>
  <c r="Q19" i="6"/>
  <c r="O19" i="6"/>
  <c r="M19" i="6"/>
  <c r="K19" i="6"/>
  <c r="R19" i="6" s="1"/>
  <c r="I19" i="6"/>
  <c r="G19" i="6"/>
  <c r="Q18" i="6"/>
  <c r="O18" i="6"/>
  <c r="M18" i="6"/>
  <c r="K18" i="6"/>
  <c r="R18" i="6" s="1"/>
  <c r="I18" i="6"/>
  <c r="G18" i="6"/>
  <c r="D18" i="6"/>
  <c r="Q17" i="6"/>
  <c r="O17" i="6"/>
  <c r="M17" i="6"/>
  <c r="K17" i="6"/>
  <c r="R17" i="6" s="1"/>
  <c r="I17" i="6"/>
  <c r="G17" i="6"/>
  <c r="Q16" i="6"/>
  <c r="O16" i="6"/>
  <c r="M16" i="6"/>
  <c r="K16" i="6"/>
  <c r="I16" i="6"/>
  <c r="G16" i="6"/>
  <c r="R16" i="6" s="1"/>
  <c r="Q15" i="6"/>
  <c r="O15" i="6"/>
  <c r="M15" i="6"/>
  <c r="K15" i="6"/>
  <c r="I15" i="6"/>
  <c r="G15" i="6"/>
  <c r="R15" i="6" s="1"/>
  <c r="Q14" i="6"/>
  <c r="O14" i="6"/>
  <c r="M14" i="6"/>
  <c r="K14" i="6"/>
  <c r="R14" i="6" s="1"/>
  <c r="I14" i="6"/>
  <c r="G14" i="6"/>
  <c r="Q13" i="6"/>
  <c r="O13" i="6"/>
  <c r="M13" i="6"/>
  <c r="K13" i="6"/>
  <c r="R13" i="6" s="1"/>
  <c r="I13" i="6"/>
  <c r="G13" i="6"/>
  <c r="Q9" i="6"/>
  <c r="O9" i="6"/>
  <c r="M9" i="6"/>
  <c r="K9" i="6"/>
  <c r="I9" i="6"/>
  <c r="G9" i="6"/>
  <c r="R9" i="6" s="1"/>
  <c r="Q8" i="6"/>
  <c r="O8" i="6"/>
  <c r="M8" i="6"/>
  <c r="K8" i="6"/>
  <c r="I8" i="6"/>
  <c r="G8" i="6"/>
  <c r="R8" i="6" s="1"/>
  <c r="Q7" i="6"/>
  <c r="O7" i="6"/>
  <c r="M7" i="6"/>
  <c r="K7" i="6"/>
  <c r="R7" i="6" s="1"/>
  <c r="I7" i="6"/>
  <c r="G7" i="6"/>
  <c r="Q6" i="6"/>
  <c r="O6" i="6"/>
  <c r="M6" i="6"/>
  <c r="K6" i="6"/>
  <c r="R6" i="6" s="1"/>
  <c r="I6" i="6"/>
  <c r="G6" i="6"/>
  <c r="Q5" i="6"/>
  <c r="O5" i="6"/>
  <c r="M5" i="6"/>
  <c r="K5" i="6"/>
  <c r="I5" i="6"/>
  <c r="G5" i="6"/>
  <c r="R5" i="6" s="1"/>
  <c r="Q4" i="6"/>
  <c r="O4" i="6"/>
  <c r="M4" i="6"/>
  <c r="K4" i="6"/>
  <c r="I4" i="6"/>
  <c r="G4" i="6"/>
  <c r="R4" i="6" s="1"/>
  <c r="Q27" i="5"/>
  <c r="O27" i="5"/>
  <c r="M27" i="5"/>
  <c r="K27" i="5"/>
  <c r="R27" i="5" s="1"/>
  <c r="I27" i="5"/>
  <c r="G27" i="5"/>
  <c r="Q26" i="5"/>
  <c r="O26" i="5"/>
  <c r="M26" i="5"/>
  <c r="K26" i="5"/>
  <c r="R26" i="5" s="1"/>
  <c r="I26" i="5"/>
  <c r="G26" i="5"/>
  <c r="Q25" i="5"/>
  <c r="O25" i="5"/>
  <c r="M25" i="5"/>
  <c r="K25" i="5"/>
  <c r="I25" i="5"/>
  <c r="G25" i="5"/>
  <c r="R25" i="5" s="1"/>
  <c r="Q24" i="5"/>
  <c r="O24" i="5"/>
  <c r="M24" i="5"/>
  <c r="K24" i="5"/>
  <c r="I24" i="5"/>
  <c r="G24" i="5"/>
  <c r="R24" i="5" s="1"/>
  <c r="Q23" i="5"/>
  <c r="O23" i="5"/>
  <c r="M23" i="5"/>
  <c r="K23" i="5"/>
  <c r="R23" i="5" s="1"/>
  <c r="I23" i="5"/>
  <c r="G23" i="5"/>
  <c r="Q22" i="5"/>
  <c r="O22" i="5"/>
  <c r="M22" i="5"/>
  <c r="K22" i="5"/>
  <c r="R22" i="5" s="1"/>
  <c r="I22" i="5"/>
  <c r="G22" i="5"/>
  <c r="Q18" i="5"/>
  <c r="O18" i="5"/>
  <c r="M18" i="5"/>
  <c r="K18" i="5"/>
  <c r="I18" i="5"/>
  <c r="G18" i="5"/>
  <c r="R18" i="5" s="1"/>
  <c r="Q17" i="5"/>
  <c r="O17" i="5"/>
  <c r="M17" i="5"/>
  <c r="K17" i="5"/>
  <c r="I17" i="5"/>
  <c r="G17" i="5"/>
  <c r="R17" i="5" s="1"/>
  <c r="Q16" i="5"/>
  <c r="O16" i="5"/>
  <c r="M16" i="5"/>
  <c r="K16" i="5"/>
  <c r="R16" i="5" s="1"/>
  <c r="I16" i="5"/>
  <c r="G16" i="5"/>
  <c r="D16" i="5"/>
  <c r="Q15" i="5"/>
  <c r="O15" i="5"/>
  <c r="M15" i="5"/>
  <c r="K15" i="5"/>
  <c r="R15" i="5" s="1"/>
  <c r="I15" i="5"/>
  <c r="G15" i="5"/>
  <c r="Q14" i="5"/>
  <c r="O14" i="5"/>
  <c r="M14" i="5"/>
  <c r="K14" i="5"/>
  <c r="R14" i="5" s="1"/>
  <c r="I14" i="5"/>
  <c r="G14" i="5"/>
  <c r="Q13" i="5"/>
  <c r="O13" i="5"/>
  <c r="M13" i="5"/>
  <c r="K13" i="5"/>
  <c r="I13" i="5"/>
  <c r="G13" i="5"/>
  <c r="R13" i="5" s="1"/>
  <c r="Q12" i="5"/>
  <c r="O12" i="5"/>
  <c r="M12" i="5"/>
  <c r="K12" i="5"/>
  <c r="I12" i="5"/>
  <c r="G12" i="5"/>
  <c r="R12" i="5" s="1"/>
  <c r="Q11" i="5"/>
  <c r="O11" i="5"/>
  <c r="M11" i="5"/>
  <c r="K11" i="5"/>
  <c r="R11" i="5" s="1"/>
  <c r="I11" i="5"/>
  <c r="G11" i="5"/>
  <c r="Q7" i="5"/>
  <c r="O7" i="5"/>
  <c r="M7" i="5"/>
  <c r="K7" i="5"/>
  <c r="R7" i="5" s="1"/>
  <c r="I7" i="5"/>
  <c r="G7" i="5"/>
  <c r="Q6" i="5"/>
  <c r="O6" i="5"/>
  <c r="M6" i="5"/>
  <c r="K6" i="5"/>
  <c r="I6" i="5"/>
  <c r="G6" i="5"/>
  <c r="R6" i="5" s="1"/>
  <c r="Q5" i="5"/>
  <c r="O5" i="5"/>
  <c r="M5" i="5"/>
  <c r="K5" i="5"/>
  <c r="I5" i="5"/>
  <c r="G5" i="5"/>
  <c r="R5" i="5" s="1"/>
  <c r="Q4" i="5"/>
  <c r="O4" i="5"/>
  <c r="M4" i="5"/>
  <c r="K4" i="5"/>
  <c r="R4" i="5" s="1"/>
  <c r="I4" i="5"/>
  <c r="G4" i="5"/>
  <c r="Q37" i="4"/>
  <c r="O37" i="4"/>
  <c r="M37" i="4"/>
  <c r="K37" i="4"/>
  <c r="R37" i="4" s="1"/>
  <c r="I37" i="4"/>
  <c r="G37" i="4"/>
  <c r="Q36" i="4"/>
  <c r="O36" i="4"/>
  <c r="M36" i="4"/>
  <c r="K36" i="4"/>
  <c r="I36" i="4"/>
  <c r="G36" i="4"/>
  <c r="R36" i="4" s="1"/>
  <c r="Q35" i="4"/>
  <c r="O35" i="4"/>
  <c r="M35" i="4"/>
  <c r="K35" i="4"/>
  <c r="I35" i="4"/>
  <c r="G35" i="4"/>
  <c r="R35" i="4" s="1"/>
  <c r="Q31" i="4"/>
  <c r="O31" i="4"/>
  <c r="M31" i="4"/>
  <c r="K31" i="4"/>
  <c r="R31" i="4" s="1"/>
  <c r="I31" i="4"/>
  <c r="G31" i="4"/>
  <c r="Q30" i="4"/>
  <c r="O30" i="4"/>
  <c r="M30" i="4"/>
  <c r="K30" i="4"/>
  <c r="R30" i="4" s="1"/>
  <c r="I30" i="4"/>
  <c r="G30" i="4"/>
  <c r="Q29" i="4"/>
  <c r="O29" i="4"/>
  <c r="M29" i="4"/>
  <c r="K29" i="4"/>
  <c r="I29" i="4"/>
  <c r="G29" i="4"/>
  <c r="R29" i="4" s="1"/>
  <c r="Q28" i="4"/>
  <c r="O28" i="4"/>
  <c r="M28" i="4"/>
  <c r="K28" i="4"/>
  <c r="I28" i="4"/>
  <c r="G28" i="4"/>
  <c r="R28" i="4" s="1"/>
  <c r="Q27" i="4"/>
  <c r="O27" i="4"/>
  <c r="M27" i="4"/>
  <c r="K27" i="4"/>
  <c r="R27" i="4" s="1"/>
  <c r="I27" i="4"/>
  <c r="G27" i="4"/>
  <c r="Q26" i="4"/>
  <c r="O26" i="4"/>
  <c r="M26" i="4"/>
  <c r="K26" i="4"/>
  <c r="R26" i="4" s="1"/>
  <c r="I26" i="4"/>
  <c r="G26" i="4"/>
  <c r="Q25" i="4"/>
  <c r="O25" i="4"/>
  <c r="M25" i="4"/>
  <c r="K25" i="4"/>
  <c r="I25" i="4"/>
  <c r="G25" i="4"/>
  <c r="R25" i="4" s="1"/>
  <c r="Q24" i="4"/>
  <c r="O24" i="4"/>
  <c r="M24" i="4"/>
  <c r="K24" i="4"/>
  <c r="I24" i="4"/>
  <c r="G24" i="4"/>
  <c r="R24" i="4" s="1"/>
  <c r="Q23" i="4"/>
  <c r="O23" i="4"/>
  <c r="M23" i="4"/>
  <c r="K23" i="4"/>
  <c r="R23" i="4" s="1"/>
  <c r="I23" i="4"/>
  <c r="G23" i="4"/>
  <c r="Q22" i="4"/>
  <c r="O22" i="4"/>
  <c r="M22" i="4"/>
  <c r="K22" i="4"/>
  <c r="R22" i="4" s="1"/>
  <c r="I22" i="4"/>
  <c r="G22" i="4"/>
  <c r="Q21" i="4"/>
  <c r="O21" i="4"/>
  <c r="M21" i="4"/>
  <c r="K21" i="4"/>
  <c r="I21" i="4"/>
  <c r="G21" i="4"/>
  <c r="R21" i="4" s="1"/>
  <c r="Q17" i="4"/>
  <c r="O17" i="4"/>
  <c r="M17" i="4"/>
  <c r="K17" i="4"/>
  <c r="I17" i="4"/>
  <c r="G17" i="4"/>
  <c r="R17" i="4" s="1"/>
  <c r="Q16" i="4"/>
  <c r="O16" i="4"/>
  <c r="M16" i="4"/>
  <c r="K16" i="4"/>
  <c r="R16" i="4" s="1"/>
  <c r="I16" i="4"/>
  <c r="G16" i="4"/>
  <c r="Q15" i="4"/>
  <c r="O15" i="4"/>
  <c r="M15" i="4"/>
  <c r="K15" i="4"/>
  <c r="R15" i="4" s="1"/>
  <c r="I15" i="4"/>
  <c r="G15" i="4"/>
  <c r="Q14" i="4"/>
  <c r="O14" i="4"/>
  <c r="M14" i="4"/>
  <c r="K14" i="4"/>
  <c r="I14" i="4"/>
  <c r="G14" i="4"/>
  <c r="R14" i="4" s="1"/>
  <c r="Q13" i="4"/>
  <c r="O13" i="4"/>
  <c r="M13" i="4"/>
  <c r="K13" i="4"/>
  <c r="I13" i="4"/>
  <c r="G13" i="4"/>
  <c r="R13" i="4" s="1"/>
  <c r="Q12" i="4"/>
  <c r="O12" i="4"/>
  <c r="M12" i="4"/>
  <c r="K12" i="4"/>
  <c r="R12" i="4" s="1"/>
  <c r="I12" i="4"/>
  <c r="G12" i="4"/>
  <c r="Q11" i="4"/>
  <c r="O11" i="4"/>
  <c r="M11" i="4"/>
  <c r="K11" i="4"/>
  <c r="R11" i="4" s="1"/>
  <c r="I11" i="4"/>
  <c r="G11" i="4"/>
  <c r="Q10" i="4"/>
  <c r="O10" i="4"/>
  <c r="M10" i="4"/>
  <c r="K10" i="4"/>
  <c r="I10" i="4"/>
  <c r="G10" i="4"/>
  <c r="R10" i="4" s="1"/>
  <c r="Q9" i="4"/>
  <c r="O9" i="4"/>
  <c r="M9" i="4"/>
  <c r="K9" i="4"/>
  <c r="I9" i="4"/>
  <c r="G9" i="4"/>
  <c r="R9" i="4" s="1"/>
  <c r="Q8" i="4"/>
  <c r="O8" i="4"/>
  <c r="M8" i="4"/>
  <c r="K8" i="4"/>
  <c r="R8" i="4" s="1"/>
  <c r="I8" i="4"/>
  <c r="G8" i="4"/>
  <c r="Q7" i="4"/>
  <c r="O7" i="4"/>
  <c r="M7" i="4"/>
  <c r="K7" i="4"/>
  <c r="R7" i="4" s="1"/>
  <c r="I7" i="4"/>
  <c r="G7" i="4"/>
  <c r="Q6" i="4"/>
  <c r="O6" i="4"/>
  <c r="M6" i="4"/>
  <c r="K6" i="4"/>
  <c r="I6" i="4"/>
  <c r="G6" i="4"/>
  <c r="R6" i="4" s="1"/>
  <c r="Q5" i="4"/>
  <c r="O5" i="4"/>
  <c r="M5" i="4"/>
  <c r="K5" i="4"/>
  <c r="I5" i="4"/>
  <c r="G5" i="4"/>
  <c r="R5" i="4" s="1"/>
  <c r="Q4" i="4"/>
  <c r="O4" i="4"/>
  <c r="M4" i="4"/>
  <c r="K4" i="4"/>
  <c r="R4" i="4" s="1"/>
  <c r="I4" i="4"/>
  <c r="G4" i="4"/>
  <c r="Q28" i="3"/>
  <c r="O28" i="3"/>
  <c r="M28" i="3"/>
  <c r="K28" i="3"/>
  <c r="R28" i="3" s="1"/>
  <c r="I28" i="3"/>
  <c r="G28" i="3"/>
  <c r="Q27" i="3"/>
  <c r="O27" i="3"/>
  <c r="M27" i="3"/>
  <c r="K27" i="3"/>
  <c r="I27" i="3"/>
  <c r="G27" i="3"/>
  <c r="R27" i="3" s="1"/>
  <c r="Q26" i="3"/>
  <c r="O26" i="3"/>
  <c r="M26" i="3"/>
  <c r="K26" i="3"/>
  <c r="I26" i="3"/>
  <c r="G26" i="3"/>
  <c r="R26" i="3" s="1"/>
  <c r="Q22" i="3"/>
  <c r="O22" i="3"/>
  <c r="M22" i="3"/>
  <c r="K22" i="3"/>
  <c r="R22" i="3" s="1"/>
  <c r="I22" i="3"/>
  <c r="G22" i="3"/>
  <c r="Q21" i="3"/>
  <c r="O21" i="3"/>
  <c r="M21" i="3"/>
  <c r="K21" i="3"/>
  <c r="R21" i="3" s="1"/>
  <c r="I21" i="3"/>
  <c r="G21" i="3"/>
  <c r="Q20" i="3"/>
  <c r="O20" i="3"/>
  <c r="M20" i="3"/>
  <c r="K20" i="3"/>
  <c r="I20" i="3"/>
  <c r="G20" i="3"/>
  <c r="R20" i="3" s="1"/>
  <c r="Q19" i="3"/>
  <c r="O19" i="3"/>
  <c r="M19" i="3"/>
  <c r="K19" i="3"/>
  <c r="I19" i="3"/>
  <c r="G19" i="3"/>
  <c r="R19" i="3" s="1"/>
  <c r="Q18" i="3"/>
  <c r="O18" i="3"/>
  <c r="M18" i="3"/>
  <c r="K18" i="3"/>
  <c r="R18" i="3" s="1"/>
  <c r="I18" i="3"/>
  <c r="G18" i="3"/>
  <c r="Q17" i="3"/>
  <c r="O17" i="3"/>
  <c r="M17" i="3"/>
  <c r="K17" i="3"/>
  <c r="R17" i="3" s="1"/>
  <c r="I17" i="3"/>
  <c r="G17" i="3"/>
  <c r="Q13" i="3"/>
  <c r="O13" i="3"/>
  <c r="M13" i="3"/>
  <c r="K13" i="3"/>
  <c r="I13" i="3"/>
  <c r="G13" i="3"/>
  <c r="R13" i="3" s="1"/>
  <c r="Q12" i="3"/>
  <c r="O12" i="3"/>
  <c r="M12" i="3"/>
  <c r="K12" i="3"/>
  <c r="I12" i="3"/>
  <c r="G12" i="3"/>
  <c r="R12" i="3" s="1"/>
  <c r="Q11" i="3"/>
  <c r="O11" i="3"/>
  <c r="M11" i="3"/>
  <c r="K11" i="3"/>
  <c r="R11" i="3" s="1"/>
  <c r="I11" i="3"/>
  <c r="G11" i="3"/>
  <c r="Q10" i="3"/>
  <c r="O10" i="3"/>
  <c r="M10" i="3"/>
  <c r="K10" i="3"/>
  <c r="R10" i="3" s="1"/>
  <c r="I10" i="3"/>
  <c r="G10" i="3"/>
  <c r="Q9" i="3"/>
  <c r="O9" i="3"/>
  <c r="M9" i="3"/>
  <c r="K9" i="3"/>
  <c r="I9" i="3"/>
  <c r="G9" i="3"/>
  <c r="R9" i="3" s="1"/>
  <c r="Q8" i="3"/>
  <c r="O8" i="3"/>
  <c r="M8" i="3"/>
  <c r="K8" i="3"/>
  <c r="I8" i="3"/>
  <c r="G8" i="3"/>
  <c r="R8" i="3" s="1"/>
  <c r="Q7" i="3"/>
  <c r="O7" i="3"/>
  <c r="M7" i="3"/>
  <c r="K7" i="3"/>
  <c r="R7" i="3" s="1"/>
  <c r="I7" i="3"/>
  <c r="G7" i="3"/>
  <c r="Q6" i="3"/>
  <c r="O6" i="3"/>
  <c r="M6" i="3"/>
  <c r="K6" i="3"/>
  <c r="R6" i="3" s="1"/>
  <c r="I6" i="3"/>
  <c r="G6" i="3"/>
  <c r="Q5" i="3"/>
  <c r="O5" i="3"/>
  <c r="M5" i="3"/>
  <c r="K5" i="3"/>
  <c r="I5" i="3"/>
  <c r="G5" i="3"/>
  <c r="R5" i="3" s="1"/>
  <c r="Q4" i="3"/>
  <c r="O4" i="3"/>
  <c r="M4" i="3"/>
  <c r="K4" i="3"/>
  <c r="I4" i="3"/>
  <c r="G4" i="3"/>
  <c r="R4" i="3" s="1"/>
  <c r="Q34" i="2"/>
  <c r="O34" i="2"/>
  <c r="M34" i="2"/>
  <c r="K34" i="2"/>
  <c r="R34" i="2" s="1"/>
  <c r="I34" i="2"/>
  <c r="G34" i="2"/>
  <c r="Q33" i="2"/>
  <c r="O33" i="2"/>
  <c r="M33" i="2"/>
  <c r="K33" i="2"/>
  <c r="R33" i="2" s="1"/>
  <c r="I33" i="2"/>
  <c r="G33" i="2"/>
  <c r="Q32" i="2"/>
  <c r="O32" i="2"/>
  <c r="M32" i="2"/>
  <c r="K32" i="2"/>
  <c r="I32" i="2"/>
  <c r="G32" i="2"/>
  <c r="R32" i="2" s="1"/>
  <c r="Q28" i="2"/>
  <c r="O28" i="2"/>
  <c r="M28" i="2"/>
  <c r="K28" i="2"/>
  <c r="I28" i="2"/>
  <c r="G28" i="2"/>
  <c r="R28" i="2" s="1"/>
  <c r="Q27" i="2"/>
  <c r="O27" i="2"/>
  <c r="M27" i="2"/>
  <c r="K27" i="2"/>
  <c r="R27" i="2" s="1"/>
  <c r="I27" i="2"/>
  <c r="G27" i="2"/>
  <c r="Q26" i="2"/>
  <c r="O26" i="2"/>
  <c r="M26" i="2"/>
  <c r="K26" i="2"/>
  <c r="R26" i="2" s="1"/>
  <c r="I26" i="2"/>
  <c r="G26" i="2"/>
  <c r="Q25" i="2"/>
  <c r="O25" i="2"/>
  <c r="M25" i="2"/>
  <c r="K25" i="2"/>
  <c r="I25" i="2"/>
  <c r="G25" i="2"/>
  <c r="R25" i="2" s="1"/>
  <c r="Q24" i="2"/>
  <c r="O24" i="2"/>
  <c r="M24" i="2"/>
  <c r="K24" i="2"/>
  <c r="I24" i="2"/>
  <c r="G24" i="2"/>
  <c r="R24" i="2" s="1"/>
  <c r="Q23" i="2"/>
  <c r="O23" i="2"/>
  <c r="M23" i="2"/>
  <c r="K23" i="2"/>
  <c r="R23" i="2" s="1"/>
  <c r="I23" i="2"/>
  <c r="G23" i="2"/>
  <c r="D23" i="2"/>
  <c r="Q22" i="2"/>
  <c r="O22" i="2"/>
  <c r="M22" i="2"/>
  <c r="K22" i="2"/>
  <c r="R22" i="2" s="1"/>
  <c r="I22" i="2"/>
  <c r="G22" i="2"/>
  <c r="Q21" i="2"/>
  <c r="O21" i="2"/>
  <c r="M21" i="2"/>
  <c r="K21" i="2"/>
  <c r="R21" i="2" s="1"/>
  <c r="I21" i="2"/>
  <c r="G21" i="2"/>
  <c r="Q20" i="2"/>
  <c r="O20" i="2"/>
  <c r="M20" i="2"/>
  <c r="K20" i="2"/>
  <c r="I20" i="2"/>
  <c r="G20" i="2"/>
  <c r="R20" i="2" s="1"/>
  <c r="Q19" i="2"/>
  <c r="O19" i="2"/>
  <c r="M19" i="2"/>
  <c r="K19" i="2"/>
  <c r="I19" i="2"/>
  <c r="G19" i="2"/>
  <c r="R19" i="2" s="1"/>
  <c r="Q18" i="2"/>
  <c r="O18" i="2"/>
  <c r="M18" i="2"/>
  <c r="K18" i="2"/>
  <c r="R18" i="2" s="1"/>
  <c r="I18" i="2"/>
  <c r="G18" i="2"/>
  <c r="Q17" i="2"/>
  <c r="O17" i="2"/>
  <c r="M17" i="2"/>
  <c r="K17" i="2"/>
  <c r="R17" i="2" s="1"/>
  <c r="I17" i="2"/>
  <c r="G17" i="2"/>
  <c r="Q13" i="2"/>
  <c r="O13" i="2"/>
  <c r="M13" i="2"/>
  <c r="K13" i="2"/>
  <c r="I13" i="2"/>
  <c r="G13" i="2"/>
  <c r="R13" i="2" s="1"/>
  <c r="Q12" i="2"/>
  <c r="O12" i="2"/>
  <c r="M12" i="2"/>
  <c r="K12" i="2"/>
  <c r="I12" i="2"/>
  <c r="G12" i="2"/>
  <c r="R12" i="2" s="1"/>
  <c r="Q11" i="2"/>
  <c r="O11" i="2"/>
  <c r="M11" i="2"/>
  <c r="K11" i="2"/>
  <c r="R11" i="2" s="1"/>
  <c r="I11" i="2"/>
  <c r="G11" i="2"/>
  <c r="Q10" i="2"/>
  <c r="O10" i="2"/>
  <c r="M10" i="2"/>
  <c r="K10" i="2"/>
  <c r="R10" i="2" s="1"/>
  <c r="I10" i="2"/>
  <c r="G10" i="2"/>
  <c r="Q9" i="2"/>
  <c r="O9" i="2"/>
  <c r="M9" i="2"/>
  <c r="K9" i="2"/>
  <c r="I9" i="2"/>
  <c r="G9" i="2"/>
  <c r="R9" i="2" s="1"/>
  <c r="Q8" i="2"/>
  <c r="O8" i="2"/>
  <c r="M8" i="2"/>
  <c r="K8" i="2"/>
  <c r="I8" i="2"/>
  <c r="G8" i="2"/>
  <c r="R8" i="2" s="1"/>
  <c r="Q7" i="2"/>
  <c r="O7" i="2"/>
  <c r="M7" i="2"/>
  <c r="K7" i="2"/>
  <c r="R7" i="2" s="1"/>
  <c r="I7" i="2"/>
  <c r="G7" i="2"/>
  <c r="Q6" i="2"/>
  <c r="O6" i="2"/>
  <c r="M6" i="2"/>
  <c r="K6" i="2"/>
  <c r="R6" i="2" s="1"/>
  <c r="I6" i="2"/>
  <c r="G6" i="2"/>
  <c r="Q5" i="2"/>
  <c r="O5" i="2"/>
  <c r="M5" i="2"/>
  <c r="K5" i="2"/>
  <c r="I5" i="2"/>
  <c r="G5" i="2"/>
  <c r="R5" i="2" s="1"/>
  <c r="Q4" i="2"/>
  <c r="O4" i="2"/>
  <c r="M4" i="2"/>
  <c r="K4" i="2"/>
  <c r="I4" i="2"/>
  <c r="G4" i="2"/>
  <c r="R4" i="2" s="1"/>
  <c r="M60" i="1"/>
  <c r="L60" i="1"/>
  <c r="K60" i="1"/>
  <c r="M59" i="1"/>
  <c r="L59" i="1"/>
  <c r="K59" i="1"/>
  <c r="M58" i="1"/>
  <c r="L58" i="1"/>
  <c r="K58" i="1"/>
  <c r="M57" i="1"/>
  <c r="L57" i="1"/>
  <c r="K57" i="1"/>
  <c r="N57" i="1" s="1"/>
  <c r="M56" i="1"/>
  <c r="L56" i="1"/>
  <c r="K56" i="1"/>
  <c r="N60" i="1" l="1"/>
  <c r="N58" i="1"/>
  <c r="N56" i="1"/>
  <c r="N59" i="1"/>
</calcChain>
</file>

<file path=xl/sharedStrings.xml><?xml version="1.0" encoding="utf-8"?>
<sst xmlns="http://schemas.openxmlformats.org/spreadsheetml/2006/main" count="1123" uniqueCount="130">
  <si>
    <t>Výsledky jednotlivých kol - jednoranky</t>
  </si>
  <si>
    <t>Počítané výsledky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</si>
  <si>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</si>
  <si>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</si>
  <si>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</si>
  <si>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</si>
  <si>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</si>
  <si>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</si>
  <si>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</si>
  <si>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</si>
  <si>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Max 1</t>
  </si>
  <si>
    <t xml:space="preserve">Max 2 </t>
  </si>
  <si>
    <t>Max 3</t>
  </si>
  <si>
    <t>Celkem</t>
  </si>
  <si>
    <t>Pořadí</t>
  </si>
  <si>
    <t>Jméno</t>
  </si>
  <si>
    <t>Příjmení</t>
  </si>
  <si>
    <t>%</t>
  </si>
  <si>
    <t>Jaroslav</t>
  </si>
  <si>
    <t>Hlavata</t>
  </si>
  <si>
    <t xml:space="preserve">Jan </t>
  </si>
  <si>
    <t>Khýr</t>
  </si>
  <si>
    <t>Tomáš</t>
  </si>
  <si>
    <t>Křemenák</t>
  </si>
  <si>
    <t>Štěpán</t>
  </si>
  <si>
    <t>Ševců</t>
  </si>
  <si>
    <t>Miloslav</t>
  </si>
  <si>
    <t>Staněk</t>
  </si>
  <si>
    <t>Jan</t>
  </si>
  <si>
    <t>Čengery</t>
  </si>
  <si>
    <t>Jiří</t>
  </si>
  <si>
    <t>Nikodém</t>
  </si>
  <si>
    <t>Petr</t>
  </si>
  <si>
    <t>Vrátník</t>
  </si>
  <si>
    <t>Pechoušek</t>
  </si>
  <si>
    <t>František</t>
  </si>
  <si>
    <t>Vejvoda</t>
  </si>
  <si>
    <t>Popek</t>
  </si>
  <si>
    <t xml:space="preserve">Hájek </t>
  </si>
  <si>
    <t>Novák (Praha)</t>
  </si>
  <si>
    <t>Jaromír</t>
  </si>
  <si>
    <t>Punčochář</t>
  </si>
  <si>
    <t>Pavel</t>
  </si>
  <si>
    <t>Krchov</t>
  </si>
  <si>
    <t>Horký</t>
  </si>
  <si>
    <t>Kvoch</t>
  </si>
  <si>
    <t xml:space="preserve">Jakub </t>
  </si>
  <si>
    <t>Oto</t>
  </si>
  <si>
    <t>Laušer</t>
  </si>
  <si>
    <t>Zbyněk</t>
  </si>
  <si>
    <t>Linka</t>
  </si>
  <si>
    <t>Petřík</t>
  </si>
  <si>
    <t>Roman</t>
  </si>
  <si>
    <t>Paul</t>
  </si>
  <si>
    <t>Josef</t>
  </si>
  <si>
    <t>Kašpar</t>
  </si>
  <si>
    <t>Michala</t>
  </si>
  <si>
    <t>Bartová</t>
  </si>
  <si>
    <t>Martin</t>
  </si>
  <si>
    <t>Novák</t>
  </si>
  <si>
    <t>Výsledky jednotlivých kol - opakovačky&amp;samonabíjecí</t>
  </si>
  <si>
    <t>Kodera</t>
  </si>
  <si>
    <t>Ladislav</t>
  </si>
  <si>
    <t>Kalach</t>
  </si>
  <si>
    <t>Václav</t>
  </si>
  <si>
    <t xml:space="preserve">Balík </t>
  </si>
  <si>
    <t>Ivan</t>
  </si>
  <si>
    <t>Vokurka</t>
  </si>
  <si>
    <t>Hanuš</t>
  </si>
  <si>
    <t>Kolda</t>
  </si>
  <si>
    <t>Prepletaný</t>
  </si>
  <si>
    <t>Přibyl</t>
  </si>
  <si>
    <t>Míchal</t>
  </si>
  <si>
    <t>Filip</t>
  </si>
  <si>
    <t>Březák</t>
  </si>
  <si>
    <t xml:space="preserve">Vysloužil </t>
  </si>
  <si>
    <t>David</t>
  </si>
  <si>
    <t>Ambrož</t>
  </si>
  <si>
    <t>Novák (Chomutov)</t>
  </si>
  <si>
    <t>Marhan</t>
  </si>
  <si>
    <t xml:space="preserve">Petr </t>
  </si>
  <si>
    <t>Sýkora</t>
  </si>
  <si>
    <t>Lukáš</t>
  </si>
  <si>
    <t>Výsledky jednotlivých kol – junioři</t>
  </si>
  <si>
    <t xml:space="preserve">Jaroslav </t>
  </si>
  <si>
    <t xml:space="preserve">Anna </t>
  </si>
  <si>
    <t>Zetková</t>
  </si>
  <si>
    <t>Jakub</t>
  </si>
  <si>
    <t>Kořízek</t>
  </si>
  <si>
    <t>Severočeský pohár v MaO - 24.3.2024</t>
  </si>
  <si>
    <t>Výsledky jednotlivých položek - jednoranky</t>
  </si>
  <si>
    <t>Osobní údaje střelce</t>
  </si>
  <si>
    <t>1 bobr</t>
  </si>
  <si>
    <t>2 rukojmí 2011</t>
  </si>
  <si>
    <t>3 kolečka</t>
  </si>
  <si>
    <t>4 vleže bez opory</t>
  </si>
  <si>
    <t>5 rukojmí v oknech</t>
  </si>
  <si>
    <t>6 špejle</t>
  </si>
  <si>
    <t>Výsledky</t>
  </si>
  <si>
    <t>Start.č.</t>
  </si>
  <si>
    <t>SSK</t>
  </si>
  <si>
    <t>Vybavení</t>
  </si>
  <si>
    <t>b</t>
  </si>
  <si>
    <t>pořadí</t>
  </si>
  <si>
    <t>Výsledky jednotlivých položek - opakovačky</t>
  </si>
  <si>
    <t xml:space="preserve"> </t>
  </si>
  <si>
    <t>Výsledky jednotlivých položek - junioři</t>
  </si>
  <si>
    <t>jun.</t>
  </si>
  <si>
    <t>Severočeský pohár v MaO</t>
  </si>
  <si>
    <t>Miroslav</t>
  </si>
  <si>
    <t>Hlavata st.</t>
  </si>
  <si>
    <t xml:space="preserve">Nikodém </t>
  </si>
  <si>
    <t xml:space="preserve">Křemenák </t>
  </si>
  <si>
    <t xml:space="preserve">Pechoušek </t>
  </si>
  <si>
    <t xml:space="preserve">Ševců </t>
  </si>
  <si>
    <t xml:space="preserve">Čengery </t>
  </si>
  <si>
    <t xml:space="preserve">Staněk </t>
  </si>
  <si>
    <t xml:space="preserve">Vejvoda </t>
  </si>
  <si>
    <t xml:space="preserve">Kvoch </t>
  </si>
  <si>
    <t xml:space="preserve">Khýr </t>
  </si>
  <si>
    <t xml:space="preserve">Kalach </t>
  </si>
  <si>
    <t xml:space="preserve">Prepletaný </t>
  </si>
  <si>
    <t xml:space="preserve">Hanuš </t>
  </si>
  <si>
    <t xml:space="preserve">Přibyl </t>
  </si>
  <si>
    <t xml:space="preserve">Hlavata ml. </t>
  </si>
  <si>
    <t>Hájek</t>
  </si>
  <si>
    <t>Anna</t>
  </si>
  <si>
    <t>Hlavata jun.</t>
  </si>
  <si>
    <t>Hlavata ml.</t>
  </si>
  <si>
    <t>Balík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</si>
</sst>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0\ %"/>
    <numFmt numFmtId="166" formatCode="d/m/yyyy"/>
    <numFmt numFmtId="167" formatCode="0.0%"/>
  </numFmts>
  <fonts count="12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DDDDDD"/>
        <bgColor rgb="FFCCCCFF"/>
      </patternFill>
    </fill>
    <fill>
      <patternFill patternType="solid">
        <fgColor rgb="FFFF66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DDDDD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/>
    <xf numFmtId="164" fontId="1" fillId="0" borderId="0" applyBorder="0" applyProtection="0"/>
    <xf numFmtId="0" fontId="1" fillId="0" borderId="0"/>
  </cellStyleXfs>
  <cellXfs count="70">
    <xf numFmtId="0" fontId="0" fillId="0" borderId="0" xfId="0"/>
    <xf numFmtId="0" fontId="3" fillId="3" borderId="8" xfId="3" applyFont="1" applyFill="1" applyBorder="1" applyAlignment="1">
      <alignment horizontal="center" vertical="center"/>
    </xf>
    <xf numFmtId="0" fontId="1" fillId="0" borderId="0" xfId="2" applyNumberFormat="1" applyBorder="1" applyProtection="1"/>
    <xf numFmtId="0" fontId="2" fillId="4" borderId="3" xfId="2" applyNumberFormat="1" applyFont="1" applyFill="1" applyBorder="1" applyAlignment="1" applyProtection="1">
      <alignment horizontal="center"/>
    </xf>
    <xf numFmtId="0" fontId="2" fillId="5" borderId="3" xfId="2" applyNumberFormat="1" applyFont="1" applyFill="1" applyBorder="1" applyAlignment="1" applyProtection="1">
      <alignment horizontal="center"/>
    </xf>
    <xf numFmtId="0" fontId="2" fillId="7" borderId="3" xfId="2" applyNumberFormat="1" applyFont="1" applyFill="1" applyBorder="1" applyAlignment="1" applyProtection="1">
      <alignment horizontal="left"/>
    </xf>
    <xf numFmtId="0" fontId="1" fillId="0" borderId="3" xfId="3" applyBorder="1"/>
    <xf numFmtId="165" fontId="4" fillId="0" borderId="3" xfId="2" applyNumberFormat="1" applyFont="1" applyBorder="1" applyProtection="1"/>
    <xf numFmtId="165" fontId="4" fillId="0" borderId="3" xfId="0" applyNumberFormat="1" applyFont="1" applyBorder="1"/>
    <xf numFmtId="1" fontId="5" fillId="0" borderId="3" xfId="2" applyNumberFormat="1" applyFont="1" applyBorder="1" applyAlignment="1" applyProtection="1">
      <alignment horizontal="center"/>
    </xf>
    <xf numFmtId="165" fontId="4" fillId="0" borderId="3" xfId="2" applyNumberFormat="1" applyFont="1" applyBorder="1" applyAlignment="1" applyProtection="1">
      <alignment horizontal="right"/>
    </xf>
    <xf numFmtId="0" fontId="6" fillId="0" borderId="3" xfId="3" applyFont="1" applyBorder="1"/>
    <xf numFmtId="0" fontId="0" fillId="0" borderId="3" xfId="0" applyBorder="1" applyAlignment="1">
      <alignment vertical="top"/>
    </xf>
    <xf numFmtId="0" fontId="1" fillId="0" borderId="3" xfId="0" applyFont="1" applyBorder="1"/>
    <xf numFmtId="0" fontId="1" fillId="0" borderId="3" xfId="2" applyNumberFormat="1" applyBorder="1" applyProtection="1"/>
    <xf numFmtId="165" fontId="4" fillId="0" borderId="3" xfId="3" applyNumberFormat="1" applyFont="1" applyBorder="1"/>
    <xf numFmtId="0" fontId="1" fillId="0" borderId="0" xfId="3"/>
    <xf numFmtId="0" fontId="7" fillId="6" borderId="12" xfId="3" applyFont="1" applyFill="1" applyBorder="1" applyAlignment="1">
      <alignment horizontal="center"/>
    </xf>
    <xf numFmtId="0" fontId="2" fillId="7" borderId="3" xfId="3" applyFont="1" applyFill="1" applyBorder="1" applyAlignment="1">
      <alignment horizontal="left"/>
    </xf>
    <xf numFmtId="0" fontId="7" fillId="7" borderId="3" xfId="3" applyFont="1" applyFill="1" applyBorder="1" applyAlignment="1">
      <alignment horizontal="left"/>
    </xf>
    <xf numFmtId="0" fontId="2" fillId="11" borderId="3" xfId="3" applyFont="1" applyFill="1" applyBorder="1" applyAlignment="1">
      <alignment horizontal="center"/>
    </xf>
    <xf numFmtId="0" fontId="2" fillId="3" borderId="3" xfId="3" applyFont="1" applyFill="1" applyBorder="1" applyAlignment="1">
      <alignment horizontal="center"/>
    </xf>
    <xf numFmtId="0" fontId="2" fillId="5" borderId="3" xfId="3" applyFont="1" applyFill="1" applyBorder="1" applyAlignment="1">
      <alignment horizontal="center"/>
    </xf>
    <xf numFmtId="0" fontId="2" fillId="6" borderId="13" xfId="3" applyFont="1" applyFill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8" fillId="0" borderId="3" xfId="3" applyFont="1" applyBorder="1"/>
    <xf numFmtId="0" fontId="4" fillId="0" borderId="3" xfId="3" applyFont="1" applyBorder="1"/>
    <xf numFmtId="167" fontId="4" fillId="0" borderId="3" xfId="1" applyNumberFormat="1" applyFont="1" applyBorder="1"/>
    <xf numFmtId="0" fontId="2" fillId="0" borderId="13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1" fillId="0" borderId="15" xfId="3" applyBorder="1"/>
    <xf numFmtId="0" fontId="4" fillId="0" borderId="15" xfId="3" applyFont="1" applyBorder="1"/>
    <xf numFmtId="167" fontId="4" fillId="0" borderId="15" xfId="1" applyNumberFormat="1" applyFont="1" applyBorder="1"/>
    <xf numFmtId="165" fontId="4" fillId="0" borderId="15" xfId="3" applyNumberFormat="1" applyFont="1" applyBorder="1"/>
    <xf numFmtId="0" fontId="2" fillId="0" borderId="16" xfId="3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1" fillId="0" borderId="18" xfId="3" applyBorder="1"/>
    <xf numFmtId="0" fontId="8" fillId="0" borderId="18" xfId="3" applyFont="1" applyBorder="1"/>
    <xf numFmtId="165" fontId="4" fillId="0" borderId="18" xfId="3" applyNumberFormat="1" applyFont="1" applyBorder="1"/>
    <xf numFmtId="0" fontId="2" fillId="0" borderId="19" xfId="3" applyFont="1" applyBorder="1" applyAlignment="1">
      <alignment horizontal="center"/>
    </xf>
    <xf numFmtId="0" fontId="1" fillId="0" borderId="20" xfId="3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3" applyBorder="1" applyAlignment="1">
      <alignment horizontal="left" vertical="center"/>
    </xf>
    <xf numFmtId="0" fontId="1" fillId="0" borderId="15" xfId="3" applyBorder="1" applyAlignment="1">
      <alignment horizontal="left" vertical="center"/>
    </xf>
    <xf numFmtId="0" fontId="0" fillId="0" borderId="3" xfId="0" applyBorder="1" applyAlignment="1">
      <alignment vertical="center" indent="1"/>
    </xf>
    <xf numFmtId="0" fontId="0" fillId="0" borderId="3" xfId="3" applyFont="1" applyBorder="1"/>
    <xf numFmtId="0" fontId="9" fillId="0" borderId="3" xfId="3" applyFont="1" applyBorder="1"/>
    <xf numFmtId="0" fontId="10" fillId="0" borderId="3" xfId="3" applyFont="1" applyBorder="1"/>
    <xf numFmtId="167" fontId="10" fillId="0" borderId="3" xfId="1" applyNumberFormat="1" applyFont="1" applyBorder="1"/>
    <xf numFmtId="165" fontId="10" fillId="0" borderId="3" xfId="3" applyNumberFormat="1" applyFont="1" applyBorder="1"/>
    <xf numFmtId="0" fontId="11" fillId="0" borderId="3" xfId="3" applyFont="1" applyBorder="1"/>
    <xf numFmtId="0" fontId="9" fillId="0" borderId="0" xfId="3" applyFont="1"/>
    <xf numFmtId="0" fontId="7" fillId="0" borderId="12" xfId="0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8" fillId="0" borderId="3" xfId="0" applyFont="1" applyBorder="1"/>
    <xf numFmtId="0" fontId="2" fillId="2" borderId="1" xfId="2" applyNumberFormat="1" applyFont="1" applyFill="1" applyBorder="1" applyAlignment="1" applyProtection="1">
      <alignment horizontal="center" vertical="center"/>
    </xf>
    <xf numFmtId="0" fontId="3" fillId="3" borderId="2" xfId="2" applyNumberFormat="1" applyFont="1" applyFill="1" applyBorder="1" applyAlignment="1" applyProtection="1">
      <alignment horizontal="center" vertical="center"/>
    </xf>
    <xf numFmtId="0" fontId="3" fillId="3" borderId="3" xfId="2" applyNumberFormat="1" applyFont="1" applyFill="1" applyBorder="1" applyAlignment="1" applyProtection="1">
      <alignment horizontal="center" vertical="center"/>
    </xf>
    <xf numFmtId="0" fontId="2" fillId="2" borderId="4" xfId="2" applyNumberFormat="1" applyFont="1" applyFill="1" applyBorder="1" applyAlignment="1" applyProtection="1">
      <alignment horizontal="center" vertical="center"/>
    </xf>
    <xf numFmtId="0" fontId="2" fillId="6" borderId="3" xfId="2" applyNumberFormat="1" applyFont="1" applyFill="1" applyBorder="1" applyAlignment="1" applyProtection="1">
      <alignment horizontal="center" vertical="center"/>
    </xf>
    <xf numFmtId="0" fontId="2" fillId="2" borderId="5" xfId="2" applyNumberFormat="1" applyFont="1" applyFill="1" applyBorder="1" applyAlignment="1" applyProtection="1">
      <alignment horizontal="center" vertical="center"/>
    </xf>
    <xf numFmtId="0" fontId="2" fillId="2" borderId="6" xfId="2" applyNumberFormat="1" applyFont="1" applyFill="1" applyBorder="1" applyAlignment="1" applyProtection="1">
      <alignment horizontal="center" vertical="center"/>
    </xf>
    <xf numFmtId="0" fontId="2" fillId="10" borderId="11" xfId="3" applyFont="1" applyFill="1" applyBorder="1" applyAlignment="1">
      <alignment horizontal="center"/>
    </xf>
    <xf numFmtId="0" fontId="3" fillId="3" borderId="8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166" fontId="2" fillId="8" borderId="10" xfId="3" applyNumberFormat="1" applyFont="1" applyFill="1" applyBorder="1" applyAlignment="1">
      <alignment horizontal="center" vertical="center"/>
    </xf>
    <xf numFmtId="166" fontId="2" fillId="9" borderId="10" xfId="3" applyNumberFormat="1" applyFont="1" applyFill="1" applyBorder="1" applyAlignment="1">
      <alignment horizontal="center" vertical="center"/>
    </xf>
  </cellXfs>
  <cellStyles count="4">
    <cellStyle name="Excel Built-in Explanatory Text" xfId="2" xr:uid="{00000000-0005-0000-0000-000006000000}"/>
    <cellStyle name="Excel Built-in Normal" xfId="3" xr:uid="{00000000-0005-0000-0000-000007000000}"/>
    <cellStyle name="Normální" xfId="0" builtinId="0"/>
    <cellStyle name="Procenta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0"/>
  <sheetViews>
    <sheetView tabSelected="1" zoomScaleNormal="100" workbookViewId="0">
      <selection activeCell="R39" sqref="R39"/>
    </sheetView>
  </sheetViews>
  <sheetFormatPr defaultColWidth="8.5703125" defaultRowHeight="15" x14ac:dyDescent="0.25"/>
  <cols>
    <col min="1" max="1" width="9.5703125" style="2" customWidth="1"/>
    <col min="2" max="2" width="12.28515625" style="2" customWidth="1"/>
    <col min="3" max="1025" width="9.140625" style="2" customWidth="1"/>
    <col min="16382" max="16384" width="11.5703125" customWidth="1"/>
  </cols>
  <sheetData>
    <row r="1" spans="1:15" ht="15.75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9" t="s">
        <v>1</v>
      </c>
      <c r="L1" s="59"/>
      <c r="M1" s="59"/>
    </row>
    <row r="2" spans="1:15" x14ac:dyDescent="0.25">
      <c r="A2" s="60"/>
      <c r="B2" s="60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  <c r="O2" s="61" t="s">
        <v>14</v>
      </c>
    </row>
    <row r="3" spans="1:15" x14ac:dyDescent="0.25">
      <c r="A3" s="5" t="s">
        <v>15</v>
      </c>
      <c r="B3" s="5" t="s">
        <v>16</v>
      </c>
      <c r="C3" s="3" t="s">
        <v>17</v>
      </c>
      <c r="D3" s="3" t="s">
        <v>17</v>
      </c>
      <c r="E3" s="3" t="s">
        <v>17</v>
      </c>
      <c r="F3" s="3" t="s">
        <v>17</v>
      </c>
      <c r="G3" s="3" t="s">
        <v>17</v>
      </c>
      <c r="H3" s="3" t="s">
        <v>17</v>
      </c>
      <c r="I3" s="3" t="s">
        <v>17</v>
      </c>
      <c r="J3" s="3" t="s">
        <v>17</v>
      </c>
      <c r="K3" s="3" t="s">
        <v>17</v>
      </c>
      <c r="L3" s="3" t="s">
        <v>17</v>
      </c>
      <c r="M3" s="3" t="s">
        <v>17</v>
      </c>
      <c r="N3" s="4" t="s">
        <v>17</v>
      </c>
      <c r="O3" s="61"/>
    </row>
    <row r="4" spans="1:15" x14ac:dyDescent="0.25">
      <c r="A4" s="6" t="s">
        <v>18</v>
      </c>
      <c r="B4" s="6" t="s">
        <v>19</v>
      </c>
      <c r="C4" s="7">
        <v>4.7229545454545496</v>
      </c>
      <c r="D4" s="7">
        <v>4.53318181818182</v>
      </c>
      <c r="E4" s="7">
        <v>5.1763636363636403</v>
      </c>
      <c r="F4" s="7">
        <v>0</v>
      </c>
      <c r="G4" s="7">
        <v>4.8602999999999996</v>
      </c>
      <c r="H4" s="8">
        <v>4.1938000000000004</v>
      </c>
      <c r="I4" s="7">
        <v>4.7368939393939398</v>
      </c>
      <c r="J4" s="8">
        <v>4.3349242424242398</v>
      </c>
      <c r="K4" s="7">
        <f t="shared" ref="K4:K27" si="0">LARGE($C4:$J4,1)</f>
        <v>5.1763636363636403</v>
      </c>
      <c r="L4" s="7">
        <f t="shared" ref="L4:L27" si="1">LARGE($C4:$J4,2)</f>
        <v>4.8602999999999996</v>
      </c>
      <c r="M4" s="7">
        <f t="shared" ref="M4:M27" si="2">LARGE($C4:$J4,3)</f>
        <v>4.7368939393939398</v>
      </c>
      <c r="N4" s="7">
        <f t="shared" ref="N4:N27" si="3">SUM(K4:M4)</f>
        <v>14.773557575757579</v>
      </c>
      <c r="O4" s="9">
        <v>1</v>
      </c>
    </row>
    <row r="5" spans="1:15" x14ac:dyDescent="0.25">
      <c r="A5" s="6" t="s">
        <v>20</v>
      </c>
      <c r="B5" s="6" t="s">
        <v>21</v>
      </c>
      <c r="C5" s="7">
        <v>0</v>
      </c>
      <c r="D5" s="7">
        <v>4.1617424242424299</v>
      </c>
      <c r="E5" s="7">
        <v>4.7962878787878802</v>
      </c>
      <c r="F5" s="7">
        <v>0</v>
      </c>
      <c r="G5" s="7">
        <v>4.8975999999999997</v>
      </c>
      <c r="H5" s="7">
        <v>0</v>
      </c>
      <c r="I5" s="7">
        <v>5.0695454545454499</v>
      </c>
      <c r="J5" s="7">
        <v>3.7357575757575798</v>
      </c>
      <c r="K5" s="7">
        <f t="shared" si="0"/>
        <v>5.0695454545454499</v>
      </c>
      <c r="L5" s="7">
        <f t="shared" si="1"/>
        <v>4.8975999999999997</v>
      </c>
      <c r="M5" s="7">
        <f t="shared" si="2"/>
        <v>4.7962878787878802</v>
      </c>
      <c r="N5" s="7">
        <f t="shared" si="3"/>
        <v>14.763433333333328</v>
      </c>
      <c r="O5" s="9">
        <v>2</v>
      </c>
    </row>
    <row r="6" spans="1:15" x14ac:dyDescent="0.25">
      <c r="A6" s="6" t="s">
        <v>22</v>
      </c>
      <c r="B6" s="6" t="s">
        <v>23</v>
      </c>
      <c r="C6" s="7">
        <v>0</v>
      </c>
      <c r="D6" s="7">
        <v>4.4902272727272701</v>
      </c>
      <c r="E6" s="7">
        <v>4.22575757575758</v>
      </c>
      <c r="F6" s="7">
        <v>0</v>
      </c>
      <c r="G6" s="7">
        <v>4.3860999999999999</v>
      </c>
      <c r="H6" s="7">
        <v>4.2766999999999999</v>
      </c>
      <c r="I6" s="7">
        <v>3.9884848484848501</v>
      </c>
      <c r="J6" s="7">
        <v>3.6846212121212099</v>
      </c>
      <c r="K6" s="7">
        <f t="shared" si="0"/>
        <v>4.4902272727272701</v>
      </c>
      <c r="L6" s="7">
        <f t="shared" si="1"/>
        <v>4.3860999999999999</v>
      </c>
      <c r="M6" s="7">
        <f t="shared" si="2"/>
        <v>4.2766999999999999</v>
      </c>
      <c r="N6" s="7">
        <f t="shared" si="3"/>
        <v>13.15302727272727</v>
      </c>
      <c r="O6" s="9">
        <v>3</v>
      </c>
    </row>
    <row r="7" spans="1:15" x14ac:dyDescent="0.25">
      <c r="A7" s="6" t="s">
        <v>24</v>
      </c>
      <c r="B7" s="6" t="s">
        <v>25</v>
      </c>
      <c r="C7" s="7">
        <v>0</v>
      </c>
      <c r="D7" s="7">
        <v>4.2680303030303</v>
      </c>
      <c r="E7" s="7">
        <v>4.0099242424242396</v>
      </c>
      <c r="F7" s="7">
        <v>0</v>
      </c>
      <c r="G7" s="7">
        <v>4.5286999999999997</v>
      </c>
      <c r="H7" s="7">
        <v>4.2851999999999997</v>
      </c>
      <c r="I7" s="7">
        <v>4.1157575757575797</v>
      </c>
      <c r="J7" s="7">
        <v>3.7634090909090898</v>
      </c>
      <c r="K7" s="7">
        <f t="shared" si="0"/>
        <v>4.5286999999999997</v>
      </c>
      <c r="L7" s="7">
        <f t="shared" si="1"/>
        <v>4.2851999999999997</v>
      </c>
      <c r="M7" s="7">
        <f t="shared" si="2"/>
        <v>4.2680303030303</v>
      </c>
      <c r="N7" s="7">
        <f t="shared" si="3"/>
        <v>13.081930303030301</v>
      </c>
      <c r="O7" s="9">
        <v>4</v>
      </c>
    </row>
    <row r="8" spans="1:15" x14ac:dyDescent="0.25">
      <c r="A8" s="6" t="s">
        <v>26</v>
      </c>
      <c r="B8" s="6" t="s">
        <v>27</v>
      </c>
      <c r="C8" s="7">
        <v>3.1103030303030299</v>
      </c>
      <c r="D8" s="7">
        <v>4.0654545454545499</v>
      </c>
      <c r="E8" s="7">
        <v>3.5922727272727299</v>
      </c>
      <c r="F8" s="7">
        <v>0</v>
      </c>
      <c r="G8" s="7">
        <v>4.7821999999999996</v>
      </c>
      <c r="H8" s="7">
        <v>4.0888999999999998</v>
      </c>
      <c r="I8" s="7">
        <v>0</v>
      </c>
      <c r="J8" s="7">
        <v>3.5190151515151502</v>
      </c>
      <c r="K8" s="7">
        <f t="shared" si="0"/>
        <v>4.7821999999999996</v>
      </c>
      <c r="L8" s="7">
        <f t="shared" si="1"/>
        <v>4.0888999999999998</v>
      </c>
      <c r="M8" s="7">
        <f t="shared" si="2"/>
        <v>4.0654545454545499</v>
      </c>
      <c r="N8" s="7">
        <f t="shared" si="3"/>
        <v>12.936554545454548</v>
      </c>
      <c r="O8" s="9">
        <v>5</v>
      </c>
    </row>
    <row r="9" spans="1:15" x14ac:dyDescent="0.25">
      <c r="A9" s="6" t="s">
        <v>30</v>
      </c>
      <c r="B9" s="6" t="s">
        <v>31</v>
      </c>
      <c r="C9" s="7">
        <v>0</v>
      </c>
      <c r="D9" s="7">
        <v>3.3692424242424202</v>
      </c>
      <c r="E9" s="7">
        <v>4.27280303030303</v>
      </c>
      <c r="F9" s="7">
        <v>0</v>
      </c>
      <c r="G9" s="7">
        <v>4.3708</v>
      </c>
      <c r="H9" s="7">
        <v>3.4527999999999999</v>
      </c>
      <c r="I9" s="7">
        <v>3.05969696969697</v>
      </c>
      <c r="J9" s="7">
        <v>3.7807575757575758</v>
      </c>
      <c r="K9" s="7">
        <f t="shared" si="0"/>
        <v>4.3708</v>
      </c>
      <c r="L9" s="7">
        <f t="shared" si="1"/>
        <v>4.27280303030303</v>
      </c>
      <c r="M9" s="7">
        <f t="shared" si="2"/>
        <v>3.7807575757575758</v>
      </c>
      <c r="N9" s="7">
        <f t="shared" si="3"/>
        <v>12.424360606060606</v>
      </c>
      <c r="O9" s="9">
        <v>6</v>
      </c>
    </row>
    <row r="10" spans="1:15" x14ac:dyDescent="0.25">
      <c r="A10" s="6" t="s">
        <v>28</v>
      </c>
      <c r="B10" s="6" t="s">
        <v>29</v>
      </c>
      <c r="C10" s="7">
        <v>3.58901515151515</v>
      </c>
      <c r="D10" s="7">
        <v>4.1276515151515101</v>
      </c>
      <c r="E10" s="7">
        <v>3.9457575757575798</v>
      </c>
      <c r="F10" s="7">
        <v>3.8410000000000002</v>
      </c>
      <c r="G10" s="7">
        <v>0</v>
      </c>
      <c r="H10" s="7">
        <v>3.3197999999999999</v>
      </c>
      <c r="I10" s="7">
        <v>4.1612878787878804</v>
      </c>
      <c r="J10" s="10">
        <v>3.6353030303030298</v>
      </c>
      <c r="K10" s="7">
        <f t="shared" si="0"/>
        <v>4.1612878787878804</v>
      </c>
      <c r="L10" s="7">
        <f t="shared" si="1"/>
        <v>4.1276515151515101</v>
      </c>
      <c r="M10" s="7">
        <f t="shared" si="2"/>
        <v>3.9457575757575798</v>
      </c>
      <c r="N10" s="7">
        <f t="shared" si="3"/>
        <v>12.234696969696969</v>
      </c>
      <c r="O10" s="9">
        <v>7</v>
      </c>
    </row>
    <row r="11" spans="1:15" x14ac:dyDescent="0.25">
      <c r="A11" s="6" t="s">
        <v>32</v>
      </c>
      <c r="B11" s="6" t="s">
        <v>33</v>
      </c>
      <c r="C11" s="7">
        <v>3.7059848484848499</v>
      </c>
      <c r="D11" s="7">
        <v>3.6790909090909101</v>
      </c>
      <c r="E11" s="7">
        <v>2.4451515151515202</v>
      </c>
      <c r="F11" s="7">
        <v>0</v>
      </c>
      <c r="G11" s="7">
        <v>0</v>
      </c>
      <c r="H11" s="8">
        <v>4.1471999999999998</v>
      </c>
      <c r="I11" s="7">
        <v>4.00174242424242</v>
      </c>
      <c r="J11" s="7">
        <v>0</v>
      </c>
      <c r="K11" s="7">
        <f t="shared" si="0"/>
        <v>4.1471999999999998</v>
      </c>
      <c r="L11" s="7">
        <f t="shared" si="1"/>
        <v>4.00174242424242</v>
      </c>
      <c r="M11" s="7">
        <f t="shared" si="2"/>
        <v>3.7059848484848499</v>
      </c>
      <c r="N11" s="7">
        <f t="shared" si="3"/>
        <v>11.85492727272727</v>
      </c>
      <c r="O11" s="9">
        <v>8</v>
      </c>
    </row>
    <row r="12" spans="1:15" x14ac:dyDescent="0.25">
      <c r="A12" s="6" t="s">
        <v>30</v>
      </c>
      <c r="B12" s="6" t="s">
        <v>34</v>
      </c>
      <c r="C12" s="7">
        <v>0</v>
      </c>
      <c r="D12" s="7">
        <v>3.97575757575758</v>
      </c>
      <c r="E12" s="7">
        <v>4.0787121212121198</v>
      </c>
      <c r="F12" s="7">
        <v>0</v>
      </c>
      <c r="G12" s="7">
        <v>0</v>
      </c>
      <c r="H12" s="7">
        <v>0</v>
      </c>
      <c r="I12" s="7">
        <v>3.2469696969697002</v>
      </c>
      <c r="J12" s="7">
        <v>0</v>
      </c>
      <c r="K12" s="7">
        <f t="shared" si="0"/>
        <v>4.0787121212121198</v>
      </c>
      <c r="L12" s="7">
        <f t="shared" si="1"/>
        <v>3.97575757575758</v>
      </c>
      <c r="M12" s="7">
        <f t="shared" si="2"/>
        <v>3.2469696969697002</v>
      </c>
      <c r="N12" s="7">
        <f t="shared" si="3"/>
        <v>11.3014393939394</v>
      </c>
      <c r="O12" s="9">
        <v>9</v>
      </c>
    </row>
    <row r="13" spans="1:15" x14ac:dyDescent="0.25">
      <c r="A13" s="6" t="s">
        <v>35</v>
      </c>
      <c r="B13" s="6" t="s">
        <v>36</v>
      </c>
      <c r="C13" s="7">
        <v>3.78522727272727</v>
      </c>
      <c r="D13" s="7">
        <v>0</v>
      </c>
      <c r="E13" s="7">
        <v>3.5142424242424202</v>
      </c>
      <c r="F13" s="7">
        <v>0</v>
      </c>
      <c r="G13" s="7">
        <v>0</v>
      </c>
      <c r="H13" s="7">
        <v>0</v>
      </c>
      <c r="I13" s="7">
        <v>3.7352272727272702</v>
      </c>
      <c r="J13" s="7">
        <v>3.7807575757575758</v>
      </c>
      <c r="K13" s="7">
        <f t="shared" si="0"/>
        <v>3.78522727272727</v>
      </c>
      <c r="L13" s="7">
        <f t="shared" si="1"/>
        <v>3.7807575757575758</v>
      </c>
      <c r="M13" s="7">
        <f t="shared" si="2"/>
        <v>3.7352272727272702</v>
      </c>
      <c r="N13" s="7">
        <f t="shared" si="3"/>
        <v>11.301212121212115</v>
      </c>
      <c r="O13" s="9">
        <v>10</v>
      </c>
    </row>
    <row r="14" spans="1:15" x14ac:dyDescent="0.25">
      <c r="A14" s="6" t="s">
        <v>22</v>
      </c>
      <c r="B14" s="6" t="s">
        <v>37</v>
      </c>
      <c r="C14" s="7">
        <v>3.1198484848484802</v>
      </c>
      <c r="D14" s="7">
        <v>0</v>
      </c>
      <c r="E14" s="7">
        <v>4.1121212121212096</v>
      </c>
      <c r="F14" s="7">
        <v>3.4569999999999999</v>
      </c>
      <c r="G14" s="7">
        <v>0</v>
      </c>
      <c r="H14" s="7">
        <v>0</v>
      </c>
      <c r="I14" s="7">
        <v>0</v>
      </c>
      <c r="J14" s="7">
        <v>0</v>
      </c>
      <c r="K14" s="7">
        <f t="shared" si="0"/>
        <v>4.1121212121212096</v>
      </c>
      <c r="L14" s="7">
        <f t="shared" si="1"/>
        <v>3.4569999999999999</v>
      </c>
      <c r="M14" s="7">
        <f t="shared" si="2"/>
        <v>3.1198484848484802</v>
      </c>
      <c r="N14" s="7">
        <f t="shared" si="3"/>
        <v>10.688969696969689</v>
      </c>
      <c r="O14" s="9">
        <v>11</v>
      </c>
    </row>
    <row r="15" spans="1:15" x14ac:dyDescent="0.25">
      <c r="A15" s="11" t="s">
        <v>22</v>
      </c>
      <c r="B15" s="12" t="s">
        <v>38</v>
      </c>
      <c r="C15" s="7">
        <v>0</v>
      </c>
      <c r="D15" s="7">
        <v>0</v>
      </c>
      <c r="E15" s="7">
        <v>2.9521969696969701</v>
      </c>
      <c r="F15" s="7">
        <v>3.8048999999999999</v>
      </c>
      <c r="G15" s="7">
        <v>0</v>
      </c>
      <c r="H15" s="7">
        <v>0</v>
      </c>
      <c r="I15" s="7">
        <v>2.6178030303030302</v>
      </c>
      <c r="J15" s="7">
        <v>1.69469696969697</v>
      </c>
      <c r="K15" s="7">
        <f t="shared" si="0"/>
        <v>3.8048999999999999</v>
      </c>
      <c r="L15" s="7">
        <f t="shared" si="1"/>
        <v>2.9521969696969701</v>
      </c>
      <c r="M15" s="7">
        <f t="shared" si="2"/>
        <v>2.6178030303030302</v>
      </c>
      <c r="N15" s="7">
        <f t="shared" si="3"/>
        <v>9.3749000000000002</v>
      </c>
      <c r="O15" s="9">
        <v>12</v>
      </c>
    </row>
    <row r="16" spans="1:15" x14ac:dyDescent="0.25">
      <c r="A16" s="13" t="s">
        <v>28</v>
      </c>
      <c r="B16" s="13" t="s">
        <v>39</v>
      </c>
      <c r="C16" s="7">
        <v>0</v>
      </c>
      <c r="D16" s="7">
        <v>0</v>
      </c>
      <c r="E16" s="7">
        <v>0</v>
      </c>
      <c r="F16" s="8">
        <v>0</v>
      </c>
      <c r="G16" s="7">
        <v>0</v>
      </c>
      <c r="H16" s="7">
        <v>3.1417000000000002</v>
      </c>
      <c r="I16" s="7">
        <v>2.7805303030303001</v>
      </c>
      <c r="J16" s="7">
        <v>3.4525000000000001</v>
      </c>
      <c r="K16" s="7">
        <f t="shared" si="0"/>
        <v>3.4525000000000001</v>
      </c>
      <c r="L16" s="7">
        <f t="shared" si="1"/>
        <v>3.1417000000000002</v>
      </c>
      <c r="M16" s="7">
        <f t="shared" si="2"/>
        <v>2.7805303030303001</v>
      </c>
      <c r="N16" s="7">
        <f t="shared" si="3"/>
        <v>9.3747303030303009</v>
      </c>
      <c r="O16" s="9">
        <v>13</v>
      </c>
    </row>
    <row r="17" spans="1:15" x14ac:dyDescent="0.25">
      <c r="A17" s="6" t="s">
        <v>40</v>
      </c>
      <c r="B17" s="6" t="s">
        <v>41</v>
      </c>
      <c r="C17" s="7">
        <v>3.4763636363636401</v>
      </c>
      <c r="D17" s="7">
        <v>0</v>
      </c>
      <c r="E17" s="7">
        <v>0</v>
      </c>
      <c r="F17" s="7">
        <v>0</v>
      </c>
      <c r="G17" s="7">
        <v>0</v>
      </c>
      <c r="H17" s="7">
        <v>2.9756999999999998</v>
      </c>
      <c r="I17" s="7">
        <v>2.8393939393939398</v>
      </c>
      <c r="J17" s="7">
        <v>2.5750000000000002</v>
      </c>
      <c r="K17" s="7">
        <f t="shared" si="0"/>
        <v>3.4763636363636401</v>
      </c>
      <c r="L17" s="7">
        <f t="shared" si="1"/>
        <v>2.9756999999999998</v>
      </c>
      <c r="M17" s="7">
        <f t="shared" si="2"/>
        <v>2.8393939393939398</v>
      </c>
      <c r="N17" s="7">
        <f t="shared" si="3"/>
        <v>9.2914575757575797</v>
      </c>
      <c r="O17" s="9">
        <v>14</v>
      </c>
    </row>
    <row r="18" spans="1:15" x14ac:dyDescent="0.25">
      <c r="A18" s="14" t="s">
        <v>42</v>
      </c>
      <c r="B18" s="14" t="s">
        <v>43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4.0567424242424197</v>
      </c>
      <c r="J18" s="7">
        <v>3.71166666666667</v>
      </c>
      <c r="K18" s="7">
        <f t="shared" si="0"/>
        <v>4.0567424242424197</v>
      </c>
      <c r="L18" s="7">
        <f t="shared" si="1"/>
        <v>3.71166666666667</v>
      </c>
      <c r="M18" s="7">
        <f t="shared" si="2"/>
        <v>0</v>
      </c>
      <c r="N18" s="7">
        <f t="shared" si="3"/>
        <v>7.7684090909090902</v>
      </c>
      <c r="O18" s="9">
        <v>15</v>
      </c>
    </row>
    <row r="19" spans="1:15" x14ac:dyDescent="0.25">
      <c r="A19" s="6" t="s">
        <v>42</v>
      </c>
      <c r="B19" s="6" t="s">
        <v>44</v>
      </c>
      <c r="C19" s="7">
        <v>3.2183333333333302</v>
      </c>
      <c r="D19" s="7">
        <v>0</v>
      </c>
      <c r="E19" s="7">
        <v>0</v>
      </c>
      <c r="F19" s="7">
        <v>3.9485999999999999</v>
      </c>
      <c r="G19" s="7">
        <v>0</v>
      </c>
      <c r="H19" s="7">
        <v>0</v>
      </c>
      <c r="I19" s="7">
        <v>0</v>
      </c>
      <c r="J19" s="7">
        <v>0</v>
      </c>
      <c r="K19" s="7">
        <f t="shared" si="0"/>
        <v>3.9485999999999999</v>
      </c>
      <c r="L19" s="7">
        <f t="shared" si="1"/>
        <v>3.2183333333333302</v>
      </c>
      <c r="M19" s="7">
        <f t="shared" si="2"/>
        <v>0</v>
      </c>
      <c r="N19" s="7">
        <f t="shared" si="3"/>
        <v>7.16693333333333</v>
      </c>
      <c r="O19" s="9">
        <v>16</v>
      </c>
    </row>
    <row r="20" spans="1:15" x14ac:dyDescent="0.25">
      <c r="A20" s="6" t="s">
        <v>28</v>
      </c>
      <c r="B20" s="6" t="s">
        <v>45</v>
      </c>
      <c r="C20" s="7">
        <v>3.5996969696969701</v>
      </c>
      <c r="D20" s="7">
        <v>0</v>
      </c>
      <c r="E20" s="7">
        <v>2.43363636363636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f t="shared" si="0"/>
        <v>3.5996969696969701</v>
      </c>
      <c r="L20" s="7">
        <f t="shared" si="1"/>
        <v>2.43363636363636</v>
      </c>
      <c r="M20" s="7">
        <f t="shared" si="2"/>
        <v>0</v>
      </c>
      <c r="N20" s="7">
        <f t="shared" si="3"/>
        <v>6.0333333333333297</v>
      </c>
      <c r="O20" s="9">
        <v>17</v>
      </c>
    </row>
    <row r="21" spans="1:15" x14ac:dyDescent="0.25">
      <c r="A21" s="13" t="s">
        <v>46</v>
      </c>
      <c r="B21" s="13" t="s">
        <v>27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2.4194</v>
      </c>
      <c r="I21" s="7">
        <v>3.3925000000000001</v>
      </c>
      <c r="J21" s="7">
        <v>0</v>
      </c>
      <c r="K21" s="7">
        <f t="shared" si="0"/>
        <v>3.3925000000000001</v>
      </c>
      <c r="L21" s="7">
        <f t="shared" si="1"/>
        <v>2.4194</v>
      </c>
      <c r="M21" s="7">
        <f t="shared" si="2"/>
        <v>0</v>
      </c>
      <c r="N21" s="7">
        <f t="shared" si="3"/>
        <v>5.8118999999999996</v>
      </c>
      <c r="O21" s="9">
        <v>18</v>
      </c>
    </row>
    <row r="22" spans="1:15" x14ac:dyDescent="0.25">
      <c r="A22" s="13" t="s">
        <v>47</v>
      </c>
      <c r="B22" s="13" t="s">
        <v>48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1.5183</v>
      </c>
      <c r="I22" s="7">
        <v>1.6440909090909099</v>
      </c>
      <c r="J22" s="7">
        <v>2.2446212121212099</v>
      </c>
      <c r="K22" s="7">
        <f t="shared" si="0"/>
        <v>2.2446212121212099</v>
      </c>
      <c r="L22" s="7">
        <f t="shared" si="1"/>
        <v>1.6440909090909099</v>
      </c>
      <c r="M22" s="7">
        <f t="shared" si="2"/>
        <v>1.5183</v>
      </c>
      <c r="N22" s="7">
        <f t="shared" si="3"/>
        <v>5.4070121212121194</v>
      </c>
      <c r="O22" s="9">
        <v>19</v>
      </c>
    </row>
    <row r="23" spans="1:15" x14ac:dyDescent="0.25">
      <c r="A23" s="6" t="s">
        <v>49</v>
      </c>
      <c r="B23" s="6" t="s">
        <v>50</v>
      </c>
      <c r="C23" s="7">
        <v>3.62977272727273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f t="shared" si="0"/>
        <v>3.62977272727273</v>
      </c>
      <c r="L23" s="7">
        <f t="shared" si="1"/>
        <v>0</v>
      </c>
      <c r="M23" s="7">
        <f t="shared" si="2"/>
        <v>0</v>
      </c>
      <c r="N23" s="7">
        <f t="shared" si="3"/>
        <v>3.62977272727273</v>
      </c>
      <c r="O23" s="9">
        <v>20</v>
      </c>
    </row>
    <row r="24" spans="1:15" x14ac:dyDescent="0.25">
      <c r="A24" s="13" t="s">
        <v>32</v>
      </c>
      <c r="B24" s="13" t="s">
        <v>51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3.2892000000000001</v>
      </c>
      <c r="I24" s="7">
        <v>0</v>
      </c>
      <c r="J24" s="7">
        <v>0</v>
      </c>
      <c r="K24" s="7">
        <f t="shared" si="0"/>
        <v>3.2892000000000001</v>
      </c>
      <c r="L24" s="7">
        <f t="shared" si="1"/>
        <v>0</v>
      </c>
      <c r="M24" s="7">
        <f t="shared" si="2"/>
        <v>0</v>
      </c>
      <c r="N24" s="7">
        <f t="shared" si="3"/>
        <v>3.2892000000000001</v>
      </c>
      <c r="O24" s="9">
        <v>21</v>
      </c>
    </row>
    <row r="25" spans="1:15" x14ac:dyDescent="0.25">
      <c r="A25" s="11" t="s">
        <v>54</v>
      </c>
      <c r="B25" s="12" t="s">
        <v>55</v>
      </c>
      <c r="C25" s="7">
        <v>0</v>
      </c>
      <c r="D25" s="7">
        <v>0</v>
      </c>
      <c r="E25" s="7">
        <v>2.4155303030302999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f t="shared" si="0"/>
        <v>2.4155303030302999</v>
      </c>
      <c r="L25" s="7">
        <f t="shared" si="1"/>
        <v>0</v>
      </c>
      <c r="M25" s="7">
        <f t="shared" si="2"/>
        <v>0</v>
      </c>
      <c r="N25" s="7">
        <f t="shared" si="3"/>
        <v>2.4155303030302999</v>
      </c>
      <c r="O25" s="9">
        <v>22</v>
      </c>
    </row>
    <row r="26" spans="1:15" x14ac:dyDescent="0.25">
      <c r="A26" s="13" t="s">
        <v>56</v>
      </c>
      <c r="B26" s="13" t="s">
        <v>57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2.33363636363636</v>
      </c>
      <c r="K26" s="7">
        <f t="shared" si="0"/>
        <v>2.33363636363636</v>
      </c>
      <c r="L26" s="7">
        <f t="shared" si="1"/>
        <v>0</v>
      </c>
      <c r="M26" s="7">
        <f t="shared" si="2"/>
        <v>0</v>
      </c>
      <c r="N26" s="7">
        <f t="shared" si="3"/>
        <v>2.33363636363636</v>
      </c>
      <c r="O26" s="9">
        <v>23</v>
      </c>
    </row>
    <row r="27" spans="1:15" x14ac:dyDescent="0.25">
      <c r="A27" s="13" t="s">
        <v>58</v>
      </c>
      <c r="B27" s="13" t="s">
        <v>59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2.3317000000000001</v>
      </c>
      <c r="I27" s="7">
        <v>0</v>
      </c>
      <c r="J27" s="7">
        <v>0</v>
      </c>
      <c r="K27" s="7">
        <f t="shared" si="0"/>
        <v>2.3317000000000001</v>
      </c>
      <c r="L27" s="7">
        <f t="shared" si="1"/>
        <v>0</v>
      </c>
      <c r="M27" s="7">
        <f t="shared" si="2"/>
        <v>0</v>
      </c>
      <c r="N27" s="7">
        <f t="shared" si="3"/>
        <v>2.3317000000000001</v>
      </c>
      <c r="O27" s="9">
        <v>24</v>
      </c>
    </row>
    <row r="28" spans="1:15" ht="15.75" x14ac:dyDescent="0.25">
      <c r="A28" s="62"/>
      <c r="B28" s="62"/>
      <c r="C28" s="59" t="s">
        <v>60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5" x14ac:dyDescent="0.25">
      <c r="A29" s="63"/>
      <c r="B29" s="63"/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3" t="s">
        <v>11</v>
      </c>
      <c r="M29" s="3" t="s">
        <v>12</v>
      </c>
      <c r="N29" s="4" t="s">
        <v>13</v>
      </c>
      <c r="O29" s="61" t="s">
        <v>14</v>
      </c>
    </row>
    <row r="30" spans="1:15" x14ac:dyDescent="0.25">
      <c r="A30" s="5" t="s">
        <v>15</v>
      </c>
      <c r="B30" s="5" t="s">
        <v>16</v>
      </c>
      <c r="C30" s="3" t="s">
        <v>17</v>
      </c>
      <c r="D30" s="3" t="s">
        <v>17</v>
      </c>
      <c r="E30" s="3" t="s">
        <v>17</v>
      </c>
      <c r="F30" s="3" t="s">
        <v>17</v>
      </c>
      <c r="G30" s="3" t="s">
        <v>17</v>
      </c>
      <c r="H30" s="3" t="s">
        <v>17</v>
      </c>
      <c r="I30" s="3" t="s">
        <v>17</v>
      </c>
      <c r="J30" s="3" t="s">
        <v>17</v>
      </c>
      <c r="K30" s="3" t="s">
        <v>17</v>
      </c>
      <c r="L30" s="3" t="s">
        <v>17</v>
      </c>
      <c r="M30" s="3" t="s">
        <v>17</v>
      </c>
      <c r="N30" s="4" t="s">
        <v>17</v>
      </c>
      <c r="O30" s="61"/>
    </row>
    <row r="31" spans="1:15" x14ac:dyDescent="0.25">
      <c r="A31" s="6" t="s">
        <v>20</v>
      </c>
      <c r="B31" s="6" t="s">
        <v>21</v>
      </c>
      <c r="C31" s="7">
        <v>0</v>
      </c>
      <c r="D31" s="7">
        <v>4.6586363636363597</v>
      </c>
      <c r="E31" s="7">
        <v>4.7907575757575804</v>
      </c>
      <c r="F31" s="7">
        <v>0</v>
      </c>
      <c r="G31" s="7">
        <v>4.3479000000000001</v>
      </c>
      <c r="H31" s="7">
        <v>0</v>
      </c>
      <c r="I31" s="7">
        <v>3.9783333333333299</v>
      </c>
      <c r="J31" s="7">
        <v>3.6289393939393899</v>
      </c>
      <c r="K31" s="7">
        <f t="shared" ref="K31:K52" si="4">LARGE($C31:$J31,1)</f>
        <v>4.7907575757575804</v>
      </c>
      <c r="L31" s="7">
        <f t="shared" ref="L31:L52" si="5">LARGE($C31:$J31,2)</f>
        <v>4.6586363636363597</v>
      </c>
      <c r="M31" s="7">
        <f t="shared" ref="M31:M52" si="6">LARGE($C31:$J31,3)</f>
        <v>4.3479000000000001</v>
      </c>
      <c r="N31" s="7">
        <f t="shared" ref="N31:N52" si="7">SUM(K31:M31)</f>
        <v>13.797293939393938</v>
      </c>
      <c r="O31" s="9">
        <v>1</v>
      </c>
    </row>
    <row r="32" spans="1:15" x14ac:dyDescent="0.25">
      <c r="A32" s="6" t="s">
        <v>28</v>
      </c>
      <c r="B32" s="6" t="s">
        <v>29</v>
      </c>
      <c r="C32" s="7">
        <v>4.4290909090909096</v>
      </c>
      <c r="D32" s="7">
        <v>3.7527272727272698</v>
      </c>
      <c r="E32" s="7">
        <v>3.9984090909090901</v>
      </c>
      <c r="F32" s="7">
        <v>4.1459999999999999</v>
      </c>
      <c r="G32" s="7">
        <v>0</v>
      </c>
      <c r="H32" s="7">
        <v>3.7269000000000001</v>
      </c>
      <c r="I32" s="7">
        <v>3.7228787878787899</v>
      </c>
      <c r="J32" s="7">
        <v>3.9075757575757599</v>
      </c>
      <c r="K32" s="7">
        <f t="shared" si="4"/>
        <v>4.4290909090909096</v>
      </c>
      <c r="L32" s="7">
        <f t="shared" si="5"/>
        <v>4.1459999999999999</v>
      </c>
      <c r="M32" s="7">
        <f t="shared" si="6"/>
        <v>3.9984090909090901</v>
      </c>
      <c r="N32" s="7">
        <f t="shared" si="7"/>
        <v>12.573500000000001</v>
      </c>
      <c r="O32" s="9">
        <v>2</v>
      </c>
    </row>
    <row r="33" spans="1:15" x14ac:dyDescent="0.25">
      <c r="A33" s="6" t="s">
        <v>30</v>
      </c>
      <c r="B33" s="6" t="s">
        <v>61</v>
      </c>
      <c r="C33" s="7">
        <v>4.1722727272727296</v>
      </c>
      <c r="D33" s="7">
        <v>3.6143939393939402</v>
      </c>
      <c r="E33" s="7">
        <v>0</v>
      </c>
      <c r="F33" s="7">
        <v>0</v>
      </c>
      <c r="G33" s="7">
        <v>4.133</v>
      </c>
      <c r="H33" s="7">
        <v>2.9163999999999999</v>
      </c>
      <c r="I33" s="7">
        <v>3.67992424242424</v>
      </c>
      <c r="J33" s="7">
        <v>3.7878030303030301</v>
      </c>
      <c r="K33" s="7">
        <f t="shared" si="4"/>
        <v>4.1722727272727296</v>
      </c>
      <c r="L33" s="7">
        <f t="shared" si="5"/>
        <v>4.133</v>
      </c>
      <c r="M33" s="7">
        <f t="shared" si="6"/>
        <v>3.7878030303030301</v>
      </c>
      <c r="N33" s="7">
        <f t="shared" si="7"/>
        <v>12.093075757575759</v>
      </c>
      <c r="O33" s="9">
        <v>3</v>
      </c>
    </row>
    <row r="34" spans="1:15" x14ac:dyDescent="0.25">
      <c r="A34" s="6" t="s">
        <v>32</v>
      </c>
      <c r="B34" s="6" t="s">
        <v>33</v>
      </c>
      <c r="C34" s="7">
        <v>3.4723484848484798</v>
      </c>
      <c r="D34" s="7">
        <v>4.2961363636363599</v>
      </c>
      <c r="E34" s="7">
        <v>3.8137878787878798</v>
      </c>
      <c r="F34" s="7">
        <v>3.153</v>
      </c>
      <c r="G34" s="7">
        <v>3.8570000000000002</v>
      </c>
      <c r="H34" s="7">
        <v>3.1865999999999999</v>
      </c>
      <c r="I34" s="7">
        <v>3.9045454545454499</v>
      </c>
      <c r="J34" s="7">
        <v>3.6391666666666702</v>
      </c>
      <c r="K34" s="7">
        <f t="shared" si="4"/>
        <v>4.2961363636363599</v>
      </c>
      <c r="L34" s="7">
        <f t="shared" si="5"/>
        <v>3.9045454545454499</v>
      </c>
      <c r="M34" s="7">
        <f t="shared" si="6"/>
        <v>3.8570000000000002</v>
      </c>
      <c r="N34" s="7">
        <f t="shared" si="7"/>
        <v>12.057681818181809</v>
      </c>
      <c r="O34" s="9">
        <v>4</v>
      </c>
    </row>
    <row r="35" spans="1:15" x14ac:dyDescent="0.25">
      <c r="A35" s="6" t="s">
        <v>62</v>
      </c>
      <c r="B35" s="6" t="s">
        <v>63</v>
      </c>
      <c r="C35" s="7">
        <v>4.03939393939394</v>
      </c>
      <c r="D35" s="7">
        <v>0</v>
      </c>
      <c r="E35" s="7">
        <v>3.9869696969696999</v>
      </c>
      <c r="F35" s="7">
        <v>3.3088000000000002</v>
      </c>
      <c r="G35" s="7">
        <v>0</v>
      </c>
      <c r="H35" s="7">
        <v>4.0026999999999999</v>
      </c>
      <c r="I35" s="7">
        <v>3.90121212121212</v>
      </c>
      <c r="J35" s="7">
        <v>3.9642424242424199</v>
      </c>
      <c r="K35" s="7">
        <f t="shared" si="4"/>
        <v>4.03939393939394</v>
      </c>
      <c r="L35" s="7">
        <f t="shared" si="5"/>
        <v>4.0026999999999999</v>
      </c>
      <c r="M35" s="7">
        <f t="shared" si="6"/>
        <v>3.9869696969696999</v>
      </c>
      <c r="N35" s="7">
        <f t="shared" si="7"/>
        <v>12.02906363636364</v>
      </c>
      <c r="O35" s="9">
        <v>5</v>
      </c>
    </row>
    <row r="36" spans="1:15" x14ac:dyDescent="0.25">
      <c r="A36" s="11" t="s">
        <v>64</v>
      </c>
      <c r="B36" s="12" t="s">
        <v>65</v>
      </c>
      <c r="C36" s="7">
        <v>0</v>
      </c>
      <c r="D36" s="7">
        <v>0</v>
      </c>
      <c r="E36" s="7">
        <v>4.3140151515151501</v>
      </c>
      <c r="F36" s="7">
        <v>0</v>
      </c>
      <c r="G36" s="7">
        <v>0</v>
      </c>
      <c r="H36" s="7">
        <v>0</v>
      </c>
      <c r="I36" s="7">
        <v>4.21090909090909</v>
      </c>
      <c r="J36" s="7">
        <v>3.1053787878787902</v>
      </c>
      <c r="K36" s="7">
        <f t="shared" si="4"/>
        <v>4.3140151515151501</v>
      </c>
      <c r="L36" s="7">
        <f t="shared" si="5"/>
        <v>4.21090909090909</v>
      </c>
      <c r="M36" s="7">
        <f t="shared" si="6"/>
        <v>3.1053787878787902</v>
      </c>
      <c r="N36" s="7">
        <f t="shared" si="7"/>
        <v>11.630303030303031</v>
      </c>
      <c r="O36" s="9">
        <v>6</v>
      </c>
    </row>
    <row r="37" spans="1:15" x14ac:dyDescent="0.25">
      <c r="A37" s="6" t="s">
        <v>66</v>
      </c>
      <c r="B37" s="6" t="s">
        <v>67</v>
      </c>
      <c r="C37" s="7">
        <v>3.43409090909091</v>
      </c>
      <c r="D37" s="7">
        <v>0</v>
      </c>
      <c r="E37" s="7">
        <v>4.0317424242424202</v>
      </c>
      <c r="F37" s="7">
        <v>3.4198</v>
      </c>
      <c r="G37" s="7">
        <v>0</v>
      </c>
      <c r="H37" s="7">
        <v>2.5667</v>
      </c>
      <c r="I37" s="7">
        <v>4.1619696969696998</v>
      </c>
      <c r="J37" s="7">
        <v>3.1630303030303</v>
      </c>
      <c r="K37" s="7">
        <f t="shared" si="4"/>
        <v>4.1619696969696998</v>
      </c>
      <c r="L37" s="7">
        <f t="shared" si="5"/>
        <v>4.0317424242424202</v>
      </c>
      <c r="M37" s="7">
        <f t="shared" si="6"/>
        <v>3.43409090909091</v>
      </c>
      <c r="N37" s="7">
        <f t="shared" si="7"/>
        <v>11.62780303030303</v>
      </c>
      <c r="O37" s="9">
        <v>7</v>
      </c>
    </row>
    <row r="38" spans="1:15" x14ac:dyDescent="0.25">
      <c r="A38" s="6" t="s">
        <v>52</v>
      </c>
      <c r="B38" s="6" t="s">
        <v>68</v>
      </c>
      <c r="C38" s="7">
        <v>2.7333333333333298</v>
      </c>
      <c r="D38" s="7">
        <v>0</v>
      </c>
      <c r="E38" s="7">
        <v>2.9851515151515202</v>
      </c>
      <c r="F38" s="7">
        <v>3.9594</v>
      </c>
      <c r="G38" s="7">
        <v>4.0785999999999998</v>
      </c>
      <c r="H38" s="7">
        <v>0</v>
      </c>
      <c r="I38" s="7">
        <v>3.51765151515152</v>
      </c>
      <c r="J38" s="7">
        <v>0</v>
      </c>
      <c r="K38" s="7">
        <f t="shared" si="4"/>
        <v>4.0785999999999998</v>
      </c>
      <c r="L38" s="7">
        <f t="shared" si="5"/>
        <v>3.9594</v>
      </c>
      <c r="M38" s="7">
        <f t="shared" si="6"/>
        <v>3.51765151515152</v>
      </c>
      <c r="N38" s="7">
        <f t="shared" si="7"/>
        <v>11.555651515151521</v>
      </c>
      <c r="O38" s="9">
        <v>8</v>
      </c>
    </row>
    <row r="39" spans="1:15" x14ac:dyDescent="0.25">
      <c r="A39" s="6" t="s">
        <v>32</v>
      </c>
      <c r="B39" s="6" t="s">
        <v>69</v>
      </c>
      <c r="C39" s="7">
        <v>3.6515909090909102</v>
      </c>
      <c r="D39" s="7">
        <v>3.2979545454545498</v>
      </c>
      <c r="E39" s="7">
        <v>0</v>
      </c>
      <c r="F39" s="7">
        <v>3.0306000000000002</v>
      </c>
      <c r="G39" s="7">
        <v>0</v>
      </c>
      <c r="H39" s="7">
        <v>0</v>
      </c>
      <c r="I39" s="7">
        <v>0</v>
      </c>
      <c r="J39" s="7">
        <v>0</v>
      </c>
      <c r="K39" s="7">
        <f t="shared" si="4"/>
        <v>3.6515909090909102</v>
      </c>
      <c r="L39" s="7">
        <f t="shared" si="5"/>
        <v>3.2979545454545498</v>
      </c>
      <c r="M39" s="7">
        <f t="shared" si="6"/>
        <v>3.0306000000000002</v>
      </c>
      <c r="N39" s="7">
        <f t="shared" si="7"/>
        <v>9.9801454545454593</v>
      </c>
      <c r="O39" s="9">
        <v>9</v>
      </c>
    </row>
    <row r="40" spans="1:15" x14ac:dyDescent="0.25">
      <c r="A40" s="6" t="s">
        <v>28</v>
      </c>
      <c r="B40" s="6" t="s">
        <v>70</v>
      </c>
      <c r="C40" s="7">
        <v>2.5870303030302999</v>
      </c>
      <c r="D40" s="7">
        <v>0</v>
      </c>
      <c r="E40" s="7">
        <v>3.5354545454545501</v>
      </c>
      <c r="F40" s="7">
        <v>3.1095000000000002</v>
      </c>
      <c r="G40" s="7">
        <v>0</v>
      </c>
      <c r="H40" s="7">
        <v>2.7172999999999998</v>
      </c>
      <c r="I40" s="7">
        <v>2.4332575757575801</v>
      </c>
      <c r="J40" s="7">
        <v>3.2572575757575799</v>
      </c>
      <c r="K40" s="7">
        <f t="shared" si="4"/>
        <v>3.5354545454545501</v>
      </c>
      <c r="L40" s="7">
        <f t="shared" si="5"/>
        <v>3.2572575757575799</v>
      </c>
      <c r="M40" s="7">
        <f t="shared" si="6"/>
        <v>3.1095000000000002</v>
      </c>
      <c r="N40" s="7">
        <f t="shared" si="7"/>
        <v>9.9022121212121306</v>
      </c>
      <c r="O40" s="9">
        <v>10</v>
      </c>
    </row>
    <row r="41" spans="1:15" x14ac:dyDescent="0.25">
      <c r="A41" s="6" t="s">
        <v>32</v>
      </c>
      <c r="B41" s="6" t="s">
        <v>71</v>
      </c>
      <c r="C41" s="7">
        <v>2.2477272727272699</v>
      </c>
      <c r="D41" s="7">
        <v>0</v>
      </c>
      <c r="E41" s="7">
        <v>2.2346212121212101</v>
      </c>
      <c r="F41" s="7">
        <v>0</v>
      </c>
      <c r="G41" s="7">
        <v>0</v>
      </c>
      <c r="H41" s="7">
        <v>0</v>
      </c>
      <c r="I41" s="7">
        <v>2.2028030303030302</v>
      </c>
      <c r="J41" s="7">
        <v>0</v>
      </c>
      <c r="K41" s="7">
        <f t="shared" si="4"/>
        <v>2.2477272727272699</v>
      </c>
      <c r="L41" s="7">
        <f t="shared" si="5"/>
        <v>2.2346212121212101</v>
      </c>
      <c r="M41" s="7">
        <f t="shared" si="6"/>
        <v>2.2028030303030302</v>
      </c>
      <c r="N41" s="7">
        <f t="shared" si="7"/>
        <v>6.6851515151515102</v>
      </c>
      <c r="O41" s="9">
        <v>11</v>
      </c>
    </row>
    <row r="42" spans="1:15" x14ac:dyDescent="0.25">
      <c r="A42" s="13" t="s">
        <v>30</v>
      </c>
      <c r="B42" s="13" t="s">
        <v>72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3.5196000000000001</v>
      </c>
      <c r="I42" s="7">
        <v>2.4793939393939399</v>
      </c>
      <c r="J42" s="7">
        <v>0</v>
      </c>
      <c r="K42" s="7">
        <f t="shared" si="4"/>
        <v>3.5196000000000001</v>
      </c>
      <c r="L42" s="7">
        <f t="shared" si="5"/>
        <v>2.4793939393939399</v>
      </c>
      <c r="M42" s="7">
        <f t="shared" si="6"/>
        <v>0</v>
      </c>
      <c r="N42" s="7">
        <f t="shared" si="7"/>
        <v>5.99899393939394</v>
      </c>
      <c r="O42" s="9">
        <v>12</v>
      </c>
    </row>
    <row r="43" spans="1:15" x14ac:dyDescent="0.25">
      <c r="A43" s="13" t="s">
        <v>73</v>
      </c>
      <c r="B43" s="13" t="s">
        <v>74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3.3385606060606099</v>
      </c>
      <c r="K43" s="7">
        <f t="shared" si="4"/>
        <v>3.3385606060606099</v>
      </c>
      <c r="L43" s="7">
        <f t="shared" si="5"/>
        <v>0</v>
      </c>
      <c r="M43" s="7">
        <f t="shared" si="6"/>
        <v>0</v>
      </c>
      <c r="N43" s="7">
        <f t="shared" si="7"/>
        <v>3.3385606060606099</v>
      </c>
      <c r="O43" s="9">
        <v>13</v>
      </c>
    </row>
    <row r="44" spans="1:15" x14ac:dyDescent="0.25">
      <c r="A44" s="11" t="s">
        <v>42</v>
      </c>
      <c r="B44" s="12" t="s">
        <v>75</v>
      </c>
      <c r="C44" s="7">
        <v>0</v>
      </c>
      <c r="D44" s="7">
        <v>0</v>
      </c>
      <c r="E44" s="7">
        <v>3.3354545454545499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f t="shared" si="4"/>
        <v>3.3354545454545499</v>
      </c>
      <c r="L44" s="7">
        <f t="shared" si="5"/>
        <v>0</v>
      </c>
      <c r="M44" s="7">
        <f t="shared" si="6"/>
        <v>0</v>
      </c>
      <c r="N44" s="7">
        <f t="shared" si="7"/>
        <v>3.3354545454545499</v>
      </c>
      <c r="O44" s="9">
        <v>14</v>
      </c>
    </row>
    <row r="45" spans="1:15" x14ac:dyDescent="0.25">
      <c r="A45" s="11" t="s">
        <v>42</v>
      </c>
      <c r="B45" s="12" t="s">
        <v>43</v>
      </c>
      <c r="C45" s="7">
        <v>0</v>
      </c>
      <c r="D45" s="7">
        <v>0</v>
      </c>
      <c r="E45" s="7">
        <v>3.2336363636363599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f t="shared" si="4"/>
        <v>3.2336363636363599</v>
      </c>
      <c r="L45" s="7">
        <f t="shared" si="5"/>
        <v>0</v>
      </c>
      <c r="M45" s="7">
        <f t="shared" si="6"/>
        <v>0</v>
      </c>
      <c r="N45" s="7">
        <f t="shared" si="7"/>
        <v>3.2336363636363599</v>
      </c>
      <c r="O45" s="9">
        <v>15</v>
      </c>
    </row>
    <row r="46" spans="1:15" x14ac:dyDescent="0.25">
      <c r="A46" s="6" t="s">
        <v>76</v>
      </c>
      <c r="B46" s="6" t="s">
        <v>77</v>
      </c>
      <c r="C46" s="7">
        <v>3.21775757575758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f t="shared" si="4"/>
        <v>3.21775757575758</v>
      </c>
      <c r="L46" s="7">
        <f t="shared" si="5"/>
        <v>0</v>
      </c>
      <c r="M46" s="7">
        <f t="shared" si="6"/>
        <v>0</v>
      </c>
      <c r="N46" s="7">
        <f t="shared" si="7"/>
        <v>3.21775757575758</v>
      </c>
      <c r="O46" s="9">
        <v>16</v>
      </c>
    </row>
    <row r="47" spans="1:15" x14ac:dyDescent="0.25">
      <c r="A47" s="13" t="s">
        <v>32</v>
      </c>
      <c r="B47" s="13" t="s">
        <v>51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3.1522999999999999</v>
      </c>
      <c r="I47" s="7">
        <v>0</v>
      </c>
      <c r="J47" s="7">
        <v>0</v>
      </c>
      <c r="K47" s="7">
        <f t="shared" si="4"/>
        <v>3.1522999999999999</v>
      </c>
      <c r="L47" s="7">
        <f t="shared" si="5"/>
        <v>0</v>
      </c>
      <c r="M47" s="7">
        <f t="shared" si="6"/>
        <v>0</v>
      </c>
      <c r="N47" s="7">
        <f t="shared" si="7"/>
        <v>3.1522999999999999</v>
      </c>
      <c r="O47" s="9">
        <v>17</v>
      </c>
    </row>
    <row r="48" spans="1:15" x14ac:dyDescent="0.25">
      <c r="A48" s="13" t="s">
        <v>52</v>
      </c>
      <c r="B48" s="13" t="s">
        <v>53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2.9384848484848498</v>
      </c>
      <c r="K48" s="7">
        <f t="shared" si="4"/>
        <v>2.9384848484848498</v>
      </c>
      <c r="L48" s="7">
        <f t="shared" si="5"/>
        <v>0</v>
      </c>
      <c r="M48" s="7">
        <f t="shared" si="6"/>
        <v>0</v>
      </c>
      <c r="N48" s="7">
        <f t="shared" si="7"/>
        <v>2.9384848484848498</v>
      </c>
      <c r="O48" s="9">
        <v>18</v>
      </c>
    </row>
    <row r="49" spans="1:15" x14ac:dyDescent="0.25">
      <c r="A49" s="13" t="s">
        <v>28</v>
      </c>
      <c r="B49" s="13" t="s">
        <v>78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2.0227121212121202</v>
      </c>
      <c r="K49" s="7">
        <f t="shared" si="4"/>
        <v>2.0227121212121202</v>
      </c>
      <c r="L49" s="7">
        <f t="shared" si="5"/>
        <v>0</v>
      </c>
      <c r="M49" s="7">
        <f t="shared" si="6"/>
        <v>0</v>
      </c>
      <c r="N49" s="7">
        <f t="shared" si="7"/>
        <v>2.0227121212121202</v>
      </c>
      <c r="O49" s="9">
        <v>19</v>
      </c>
    </row>
    <row r="50" spans="1:15" x14ac:dyDescent="0.25">
      <c r="A50" s="6" t="s">
        <v>30</v>
      </c>
      <c r="B50" s="6" t="s">
        <v>79</v>
      </c>
      <c r="C50" s="7">
        <v>1.6806212121212101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f t="shared" si="4"/>
        <v>1.6806212121212101</v>
      </c>
      <c r="L50" s="7">
        <f t="shared" si="5"/>
        <v>0</v>
      </c>
      <c r="M50" s="7">
        <f t="shared" si="6"/>
        <v>0</v>
      </c>
      <c r="N50" s="7">
        <f t="shared" si="7"/>
        <v>1.6806212121212101</v>
      </c>
      <c r="O50" s="9">
        <v>20</v>
      </c>
    </row>
    <row r="51" spans="1:15" x14ac:dyDescent="0.25">
      <c r="A51" s="13" t="s">
        <v>80</v>
      </c>
      <c r="B51" s="13" t="s">
        <v>81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15">
        <v>1.62031818181818</v>
      </c>
      <c r="J51" s="7">
        <v>0</v>
      </c>
      <c r="K51" s="7">
        <f t="shared" si="4"/>
        <v>1.62031818181818</v>
      </c>
      <c r="L51" s="7">
        <f t="shared" si="5"/>
        <v>0</v>
      </c>
      <c r="M51" s="7">
        <f t="shared" si="6"/>
        <v>0</v>
      </c>
      <c r="N51" s="7">
        <f t="shared" si="7"/>
        <v>1.62031818181818</v>
      </c>
      <c r="O51" s="9">
        <v>21</v>
      </c>
    </row>
    <row r="52" spans="1:15" x14ac:dyDescent="0.25">
      <c r="A52" s="6" t="s">
        <v>82</v>
      </c>
      <c r="B52" s="6" t="s">
        <v>69</v>
      </c>
      <c r="C52" s="7">
        <v>1.0378484848484799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f t="shared" si="4"/>
        <v>1.0378484848484799</v>
      </c>
      <c r="L52" s="7">
        <f t="shared" si="5"/>
        <v>0</v>
      </c>
      <c r="M52" s="7">
        <f t="shared" si="6"/>
        <v>0</v>
      </c>
      <c r="N52" s="7">
        <f t="shared" si="7"/>
        <v>1.0378484848484799</v>
      </c>
      <c r="O52" s="9">
        <v>22</v>
      </c>
    </row>
    <row r="53" spans="1:15" ht="15.75" x14ac:dyDescent="0.25">
      <c r="A53" s="62"/>
      <c r="B53" s="62"/>
      <c r="C53" s="59" t="s">
        <v>83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5" x14ac:dyDescent="0.25">
      <c r="A54" s="63"/>
      <c r="B54" s="63"/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4" t="s">
        <v>13</v>
      </c>
      <c r="O54" s="61" t="s">
        <v>14</v>
      </c>
    </row>
    <row r="55" spans="1:15" x14ac:dyDescent="0.25">
      <c r="A55" s="5" t="s">
        <v>15</v>
      </c>
      <c r="B55" s="5" t="s">
        <v>16</v>
      </c>
      <c r="C55" s="3" t="s">
        <v>17</v>
      </c>
      <c r="D55" s="3" t="s">
        <v>17</v>
      </c>
      <c r="E55" s="3" t="s">
        <v>17</v>
      </c>
      <c r="F55" s="3" t="s">
        <v>17</v>
      </c>
      <c r="G55" s="3" t="s">
        <v>17</v>
      </c>
      <c r="H55" s="3" t="s">
        <v>17</v>
      </c>
      <c r="I55" s="3" t="s">
        <v>17</v>
      </c>
      <c r="J55" s="3" t="s">
        <v>17</v>
      </c>
      <c r="K55" s="3" t="s">
        <v>17</v>
      </c>
      <c r="L55" s="3" t="s">
        <v>17</v>
      </c>
      <c r="M55" s="3" t="s">
        <v>17</v>
      </c>
      <c r="N55" s="4" t="s">
        <v>17</v>
      </c>
      <c r="O55" s="61"/>
    </row>
    <row r="56" spans="1:15" x14ac:dyDescent="0.25">
      <c r="A56" s="6" t="s">
        <v>84</v>
      </c>
      <c r="B56" s="6" t="s">
        <v>19</v>
      </c>
      <c r="C56" s="7">
        <v>4.1810606060606101</v>
      </c>
      <c r="D56" s="7">
        <v>3.9860606060606099</v>
      </c>
      <c r="E56" s="7">
        <v>4.22</v>
      </c>
      <c r="F56" s="7">
        <v>0</v>
      </c>
      <c r="G56" s="7">
        <v>3.7654999999999998</v>
      </c>
      <c r="H56" s="7">
        <v>3.8589000000000002</v>
      </c>
      <c r="I56" s="7">
        <v>3.9581060606060601</v>
      </c>
      <c r="J56" s="7">
        <v>4.0803030303030301</v>
      </c>
      <c r="K56" s="7">
        <f>LARGE($C56:$J56,1)</f>
        <v>4.22</v>
      </c>
      <c r="L56" s="7">
        <f>LARGE($C56:$J56,2)</f>
        <v>4.1810606060606101</v>
      </c>
      <c r="M56" s="7">
        <f>LARGE($C56:$J56,3)</f>
        <v>4.0803030303030301</v>
      </c>
      <c r="N56" s="7">
        <f>SUM(K56:M56)</f>
        <v>12.481363636363641</v>
      </c>
      <c r="O56" s="9">
        <v>1</v>
      </c>
    </row>
    <row r="57" spans="1:15" x14ac:dyDescent="0.25">
      <c r="A57" s="13" t="s">
        <v>85</v>
      </c>
      <c r="B57" s="13" t="s">
        <v>86</v>
      </c>
      <c r="C57" s="7">
        <v>0</v>
      </c>
      <c r="D57" s="7">
        <v>0</v>
      </c>
      <c r="E57" s="7">
        <v>0</v>
      </c>
      <c r="F57" s="7">
        <v>0</v>
      </c>
      <c r="G57" s="7">
        <v>4.4337999999999997</v>
      </c>
      <c r="H57" s="7">
        <v>3.5263</v>
      </c>
      <c r="I57" s="7">
        <v>0</v>
      </c>
      <c r="J57" s="7">
        <v>4.2545000000000002</v>
      </c>
      <c r="K57" s="7">
        <f>LARGE($C57:$J57,1)</f>
        <v>4.4337999999999997</v>
      </c>
      <c r="L57" s="7">
        <f>LARGE($C57:$J57,2)</f>
        <v>4.2545000000000002</v>
      </c>
      <c r="M57" s="7">
        <f>LARGE($C57:$J57,3)</f>
        <v>3.5263</v>
      </c>
      <c r="N57" s="7">
        <f>SUM(K57:M57)</f>
        <v>12.214600000000001</v>
      </c>
      <c r="O57" s="9">
        <v>2</v>
      </c>
    </row>
    <row r="58" spans="1:15" x14ac:dyDescent="0.25">
      <c r="A58" s="6" t="s">
        <v>87</v>
      </c>
      <c r="B58" s="6" t="s">
        <v>63</v>
      </c>
      <c r="C58" s="7">
        <v>3.5646212121212102</v>
      </c>
      <c r="D58" s="7">
        <v>0</v>
      </c>
      <c r="E58" s="7">
        <v>3.18606060606061</v>
      </c>
      <c r="F58" s="7">
        <v>0</v>
      </c>
      <c r="G58" s="7">
        <v>0</v>
      </c>
      <c r="H58" s="7">
        <v>3.8788</v>
      </c>
      <c r="I58" s="7">
        <v>3.29977272727273</v>
      </c>
      <c r="J58" s="7">
        <v>3.1658333333333299</v>
      </c>
      <c r="K58" s="7">
        <f>LARGE($C58:$J58,1)</f>
        <v>3.8788</v>
      </c>
      <c r="L58" s="7">
        <f>LARGE($C58:$J58,2)</f>
        <v>3.5646212121212102</v>
      </c>
      <c r="M58" s="7">
        <f>LARGE($C58:$J58,3)</f>
        <v>3.29977272727273</v>
      </c>
      <c r="N58" s="7">
        <f>SUM(K58:M58)</f>
        <v>10.74319393939394</v>
      </c>
      <c r="O58" s="9">
        <v>3</v>
      </c>
    </row>
    <row r="59" spans="1:15" x14ac:dyDescent="0.25">
      <c r="A59" s="11" t="s">
        <v>32</v>
      </c>
      <c r="B59" s="12" t="s">
        <v>75</v>
      </c>
      <c r="C59" s="7">
        <v>0</v>
      </c>
      <c r="D59" s="7">
        <v>0</v>
      </c>
      <c r="E59" s="7">
        <v>3.1533333333333302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f>LARGE($C59:$J59,1)</f>
        <v>3.1533333333333302</v>
      </c>
      <c r="L59" s="7">
        <f>LARGE($C59:$J59,2)</f>
        <v>0</v>
      </c>
      <c r="M59" s="7">
        <f>LARGE($C59:$J59,3)</f>
        <v>0</v>
      </c>
      <c r="N59" s="7">
        <f>SUM(K59:M59)</f>
        <v>3.1533333333333302</v>
      </c>
      <c r="O59" s="9">
        <v>4</v>
      </c>
    </row>
    <row r="60" spans="1:15" x14ac:dyDescent="0.25">
      <c r="A60" s="6" t="s">
        <v>35</v>
      </c>
      <c r="B60" s="6" t="s">
        <v>88</v>
      </c>
      <c r="C60" s="7">
        <v>2.2353030303030299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f>LARGE($C60:$J60,1)</f>
        <v>2.2353030303030299</v>
      </c>
      <c r="L60" s="7">
        <f>LARGE($C60:$J60,2)</f>
        <v>0</v>
      </c>
      <c r="M60" s="7">
        <f>LARGE($C60:$J60,3)</f>
        <v>0</v>
      </c>
      <c r="N60" s="7">
        <f>SUM(K60:M60)</f>
        <v>2.2353030303030299</v>
      </c>
      <c r="O60" s="9">
        <v>5</v>
      </c>
    </row>
  </sheetData>
  <mergeCells count="15">
    <mergeCell ref="A53:B53"/>
    <mergeCell ref="C53:J53"/>
    <mergeCell ref="K53:M53"/>
    <mergeCell ref="A54:B54"/>
    <mergeCell ref="O54:O55"/>
    <mergeCell ref="A28:B28"/>
    <mergeCell ref="C28:J28"/>
    <mergeCell ref="K28:M28"/>
    <mergeCell ref="A29:B29"/>
    <mergeCell ref="O29:O30"/>
    <mergeCell ref="A1:B1"/>
    <mergeCell ref="C1:J1"/>
    <mergeCell ref="K1:M1"/>
    <mergeCell ref="A2:B2"/>
    <mergeCell ref="O2:O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zoomScaleNormal="100" workbookViewId="0">
      <pane ySplit="2" topLeftCell="A3" activePane="bottomLeft" state="frozen"/>
      <selection pane="bottomLeft" activeCell="R49" sqref="R49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  <col min="21" max="16384" width="9" style="16"/>
  </cols>
  <sheetData>
    <row r="1" spans="1:19" ht="18.75" customHeight="1" x14ac:dyDescent="0.25">
      <c r="A1" s="66" t="s">
        <v>89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24">
        <v>19</v>
      </c>
      <c r="B4" s="6" t="s">
        <v>18</v>
      </c>
      <c r="C4" s="6" t="s">
        <v>19</v>
      </c>
      <c r="D4" s="25"/>
      <c r="E4" s="25"/>
      <c r="F4" s="26">
        <v>114</v>
      </c>
      <c r="G4" s="27">
        <f t="shared" ref="G4:G13" si="0">(F4/120)</f>
        <v>0.95</v>
      </c>
      <c r="H4" s="26">
        <v>110</v>
      </c>
      <c r="I4" s="27">
        <f t="shared" ref="I4:I13" si="1">(H4/110)</f>
        <v>1</v>
      </c>
      <c r="J4" s="26">
        <v>120</v>
      </c>
      <c r="K4" s="27">
        <f t="shared" ref="K4:K13" si="2">(J4/220)</f>
        <v>0.54545454545454541</v>
      </c>
      <c r="L4" s="26">
        <v>74</v>
      </c>
      <c r="M4" s="27">
        <f t="shared" ref="M4:M13" si="3">(L4/100)</f>
        <v>0.74</v>
      </c>
      <c r="N4" s="26">
        <v>75</v>
      </c>
      <c r="O4" s="27">
        <f t="shared" ref="O4:O13" si="4">(N4/80)</f>
        <v>0.9375</v>
      </c>
      <c r="P4" s="26">
        <v>55</v>
      </c>
      <c r="Q4" s="27">
        <f t="shared" ref="Q4:Q13" si="5">(P4/100)</f>
        <v>0.55000000000000004</v>
      </c>
      <c r="R4" s="15">
        <f t="shared" ref="R4:R13" si="6">G4+I4+K4+M4+O4+Q4</f>
        <v>4.7229545454545452</v>
      </c>
      <c r="S4" s="28">
        <v>1</v>
      </c>
    </row>
    <row r="5" spans="1:19" x14ac:dyDescent="0.25">
      <c r="A5" s="24">
        <v>21</v>
      </c>
      <c r="B5" s="6" t="s">
        <v>35</v>
      </c>
      <c r="C5" s="6" t="s">
        <v>36</v>
      </c>
      <c r="D5" s="25"/>
      <c r="E5" s="25"/>
      <c r="F5" s="26">
        <v>111</v>
      </c>
      <c r="G5" s="27">
        <f t="shared" si="0"/>
        <v>0.92500000000000004</v>
      </c>
      <c r="H5" s="26">
        <v>80</v>
      </c>
      <c r="I5" s="27">
        <f t="shared" si="1"/>
        <v>0.72727272727272729</v>
      </c>
      <c r="J5" s="26">
        <v>87</v>
      </c>
      <c r="K5" s="27">
        <f t="shared" si="2"/>
        <v>0.39545454545454545</v>
      </c>
      <c r="L5" s="26">
        <v>50</v>
      </c>
      <c r="M5" s="27">
        <f t="shared" si="3"/>
        <v>0.5</v>
      </c>
      <c r="N5" s="26">
        <v>55</v>
      </c>
      <c r="O5" s="27">
        <f t="shared" si="4"/>
        <v>0.6875</v>
      </c>
      <c r="P5" s="26">
        <v>55</v>
      </c>
      <c r="Q5" s="27">
        <f t="shared" si="5"/>
        <v>0.55000000000000004</v>
      </c>
      <c r="R5" s="15">
        <f t="shared" si="6"/>
        <v>3.7852272727272727</v>
      </c>
      <c r="S5" s="28">
        <v>2</v>
      </c>
    </row>
    <row r="6" spans="1:19" ht="15" customHeight="1" x14ac:dyDescent="0.25">
      <c r="A6" s="24">
        <v>16</v>
      </c>
      <c r="B6" s="6" t="s">
        <v>32</v>
      </c>
      <c r="C6" s="6" t="s">
        <v>33</v>
      </c>
      <c r="D6" s="25"/>
      <c r="E6" s="25"/>
      <c r="F6" s="26">
        <v>101</v>
      </c>
      <c r="G6" s="27">
        <f t="shared" si="0"/>
        <v>0.84166666666666667</v>
      </c>
      <c r="H6" s="26">
        <v>74</v>
      </c>
      <c r="I6" s="27">
        <f t="shared" si="1"/>
        <v>0.67272727272727273</v>
      </c>
      <c r="J6" s="26">
        <v>112</v>
      </c>
      <c r="K6" s="27">
        <f t="shared" si="2"/>
        <v>0.50909090909090904</v>
      </c>
      <c r="L6" s="26">
        <v>62</v>
      </c>
      <c r="M6" s="27">
        <f t="shared" si="3"/>
        <v>0.62</v>
      </c>
      <c r="N6" s="26">
        <v>65</v>
      </c>
      <c r="O6" s="27">
        <f t="shared" si="4"/>
        <v>0.8125</v>
      </c>
      <c r="P6" s="26">
        <v>25</v>
      </c>
      <c r="Q6" s="27">
        <f t="shared" si="5"/>
        <v>0.25</v>
      </c>
      <c r="R6" s="15">
        <f t="shared" si="6"/>
        <v>3.7059848484848485</v>
      </c>
      <c r="S6" s="28">
        <v>3</v>
      </c>
    </row>
    <row r="7" spans="1:19" x14ac:dyDescent="0.25">
      <c r="A7" s="24">
        <v>12</v>
      </c>
      <c r="B7" s="6" t="s">
        <v>49</v>
      </c>
      <c r="C7" s="6" t="s">
        <v>50</v>
      </c>
      <c r="D7" s="25"/>
      <c r="E7" s="25"/>
      <c r="F7" s="26">
        <v>105</v>
      </c>
      <c r="G7" s="27">
        <f t="shared" si="0"/>
        <v>0.875</v>
      </c>
      <c r="H7" s="26">
        <v>56</v>
      </c>
      <c r="I7" s="27">
        <f t="shared" si="1"/>
        <v>0.50909090909090904</v>
      </c>
      <c r="J7" s="26">
        <v>37</v>
      </c>
      <c r="K7" s="27">
        <f t="shared" si="2"/>
        <v>0.16818181818181818</v>
      </c>
      <c r="L7" s="26">
        <v>74</v>
      </c>
      <c r="M7" s="27">
        <f t="shared" si="3"/>
        <v>0.74</v>
      </c>
      <c r="N7" s="26">
        <v>55</v>
      </c>
      <c r="O7" s="27">
        <f t="shared" si="4"/>
        <v>0.6875</v>
      </c>
      <c r="P7" s="26">
        <v>65</v>
      </c>
      <c r="Q7" s="27">
        <f t="shared" si="5"/>
        <v>0.65</v>
      </c>
      <c r="R7" s="15">
        <f t="shared" si="6"/>
        <v>3.6297727272727269</v>
      </c>
      <c r="S7" s="28">
        <v>4</v>
      </c>
    </row>
    <row r="8" spans="1:19" x14ac:dyDescent="0.25">
      <c r="A8" s="24">
        <v>15</v>
      </c>
      <c r="B8" s="6" t="s">
        <v>28</v>
      </c>
      <c r="C8" s="6" t="s">
        <v>45</v>
      </c>
      <c r="D8" s="25"/>
      <c r="E8" s="25"/>
      <c r="F8" s="26">
        <v>106</v>
      </c>
      <c r="G8" s="27">
        <f t="shared" si="0"/>
        <v>0.8833333333333333</v>
      </c>
      <c r="H8" s="26">
        <v>92</v>
      </c>
      <c r="I8" s="27">
        <f t="shared" si="1"/>
        <v>0.83636363636363631</v>
      </c>
      <c r="J8" s="26">
        <v>44</v>
      </c>
      <c r="K8" s="27">
        <f t="shared" si="2"/>
        <v>0.2</v>
      </c>
      <c r="L8" s="26">
        <v>58</v>
      </c>
      <c r="M8" s="27">
        <f t="shared" si="3"/>
        <v>0.57999999999999996</v>
      </c>
      <c r="N8" s="26">
        <v>60</v>
      </c>
      <c r="O8" s="27">
        <f t="shared" si="4"/>
        <v>0.75</v>
      </c>
      <c r="P8" s="26">
        <v>35</v>
      </c>
      <c r="Q8" s="27">
        <f t="shared" si="5"/>
        <v>0.35</v>
      </c>
      <c r="R8" s="15">
        <f t="shared" si="6"/>
        <v>3.5996969696969696</v>
      </c>
      <c r="S8" s="28">
        <v>5</v>
      </c>
    </row>
    <row r="9" spans="1:19" x14ac:dyDescent="0.25">
      <c r="A9" s="24">
        <v>5</v>
      </c>
      <c r="B9" s="6" t="s">
        <v>28</v>
      </c>
      <c r="C9" s="6" t="s">
        <v>29</v>
      </c>
      <c r="D9" s="25"/>
      <c r="E9" s="25"/>
      <c r="F9" s="26">
        <v>94</v>
      </c>
      <c r="G9" s="27">
        <f t="shared" si="0"/>
        <v>0.78333333333333333</v>
      </c>
      <c r="H9" s="26">
        <v>74</v>
      </c>
      <c r="I9" s="27">
        <f t="shared" si="1"/>
        <v>0.67272727272727273</v>
      </c>
      <c r="J9" s="26">
        <v>87</v>
      </c>
      <c r="K9" s="27">
        <f t="shared" si="2"/>
        <v>0.39545454545454545</v>
      </c>
      <c r="L9" s="26">
        <v>55</v>
      </c>
      <c r="M9" s="27">
        <f t="shared" si="3"/>
        <v>0.55000000000000004</v>
      </c>
      <c r="N9" s="26">
        <v>55</v>
      </c>
      <c r="O9" s="27">
        <f t="shared" si="4"/>
        <v>0.6875</v>
      </c>
      <c r="P9" s="26">
        <v>50</v>
      </c>
      <c r="Q9" s="27">
        <f t="shared" si="5"/>
        <v>0.5</v>
      </c>
      <c r="R9" s="15">
        <f t="shared" si="6"/>
        <v>3.5890151515151514</v>
      </c>
      <c r="S9" s="28">
        <v>6</v>
      </c>
    </row>
    <row r="10" spans="1:19" x14ac:dyDescent="0.25">
      <c r="A10" s="24">
        <v>1</v>
      </c>
      <c r="B10" s="6" t="s">
        <v>40</v>
      </c>
      <c r="C10" s="6" t="s">
        <v>41</v>
      </c>
      <c r="D10" s="25"/>
      <c r="E10" s="25"/>
      <c r="F10" s="26">
        <v>96</v>
      </c>
      <c r="G10" s="27">
        <f t="shared" si="0"/>
        <v>0.8</v>
      </c>
      <c r="H10" s="26">
        <v>64</v>
      </c>
      <c r="I10" s="27">
        <f t="shared" si="1"/>
        <v>0.58181818181818179</v>
      </c>
      <c r="J10" s="26">
        <v>45</v>
      </c>
      <c r="K10" s="27">
        <f t="shared" si="2"/>
        <v>0.20454545454545456</v>
      </c>
      <c r="L10" s="26">
        <v>59</v>
      </c>
      <c r="M10" s="27">
        <f t="shared" si="3"/>
        <v>0.59</v>
      </c>
      <c r="N10" s="26">
        <v>64</v>
      </c>
      <c r="O10" s="27">
        <f t="shared" si="4"/>
        <v>0.8</v>
      </c>
      <c r="P10" s="26">
        <v>50</v>
      </c>
      <c r="Q10" s="27">
        <f t="shared" si="5"/>
        <v>0.5</v>
      </c>
      <c r="R10" s="15">
        <f t="shared" si="6"/>
        <v>3.4763636363636365</v>
      </c>
      <c r="S10" s="28">
        <v>7</v>
      </c>
    </row>
    <row r="11" spans="1:19" x14ac:dyDescent="0.25">
      <c r="A11" s="24">
        <v>2</v>
      </c>
      <c r="B11" s="6" t="s">
        <v>42</v>
      </c>
      <c r="C11" s="6" t="s">
        <v>44</v>
      </c>
      <c r="D11" s="25"/>
      <c r="E11" s="25"/>
      <c r="F11" s="26">
        <v>109</v>
      </c>
      <c r="G11" s="27">
        <f t="shared" si="0"/>
        <v>0.90833333333333333</v>
      </c>
      <c r="H11" s="26">
        <v>50</v>
      </c>
      <c r="I11" s="27">
        <f t="shared" si="1"/>
        <v>0.45454545454545453</v>
      </c>
      <c r="J11" s="26">
        <v>65</v>
      </c>
      <c r="K11" s="27">
        <f t="shared" si="2"/>
        <v>0.29545454545454547</v>
      </c>
      <c r="L11" s="26">
        <v>66</v>
      </c>
      <c r="M11" s="27">
        <f t="shared" si="3"/>
        <v>0.66</v>
      </c>
      <c r="N11" s="26">
        <v>52</v>
      </c>
      <c r="O11" s="27">
        <f t="shared" si="4"/>
        <v>0.65</v>
      </c>
      <c r="P11" s="26">
        <v>25</v>
      </c>
      <c r="Q11" s="27">
        <f t="shared" si="5"/>
        <v>0.25</v>
      </c>
      <c r="R11" s="15">
        <f t="shared" si="6"/>
        <v>3.2183333333333333</v>
      </c>
      <c r="S11" s="28">
        <v>8</v>
      </c>
    </row>
    <row r="12" spans="1:19" x14ac:dyDescent="0.25">
      <c r="A12" s="24">
        <v>4</v>
      </c>
      <c r="B12" s="6" t="s">
        <v>22</v>
      </c>
      <c r="C12" s="6" t="s">
        <v>37</v>
      </c>
      <c r="D12" s="25"/>
      <c r="E12" s="25"/>
      <c r="F12" s="26">
        <v>104</v>
      </c>
      <c r="G12" s="27">
        <f t="shared" si="0"/>
        <v>0.8666666666666667</v>
      </c>
      <c r="H12" s="26">
        <v>73</v>
      </c>
      <c r="I12" s="27">
        <f t="shared" si="1"/>
        <v>0.66363636363636369</v>
      </c>
      <c r="J12" s="26">
        <v>100</v>
      </c>
      <c r="K12" s="27">
        <f t="shared" si="2"/>
        <v>0.45454545454545453</v>
      </c>
      <c r="L12" s="26">
        <v>36</v>
      </c>
      <c r="M12" s="27">
        <f t="shared" si="3"/>
        <v>0.36</v>
      </c>
      <c r="N12" s="26">
        <v>10</v>
      </c>
      <c r="O12" s="27">
        <f t="shared" si="4"/>
        <v>0.125</v>
      </c>
      <c r="P12" s="26">
        <v>65</v>
      </c>
      <c r="Q12" s="27">
        <f t="shared" si="5"/>
        <v>0.65</v>
      </c>
      <c r="R12" s="15">
        <f t="shared" si="6"/>
        <v>3.1198484848484846</v>
      </c>
      <c r="S12" s="28">
        <v>9</v>
      </c>
    </row>
    <row r="13" spans="1:19" x14ac:dyDescent="0.25">
      <c r="A13" s="24">
        <v>17</v>
      </c>
      <c r="B13" s="6" t="s">
        <v>26</v>
      </c>
      <c r="C13" s="6" t="s">
        <v>27</v>
      </c>
      <c r="D13" s="25"/>
      <c r="E13" s="25"/>
      <c r="F13" s="26">
        <v>104</v>
      </c>
      <c r="G13" s="27">
        <f t="shared" si="0"/>
        <v>0.8666666666666667</v>
      </c>
      <c r="H13" s="26">
        <v>56</v>
      </c>
      <c r="I13" s="27">
        <f t="shared" si="1"/>
        <v>0.50909090909090904</v>
      </c>
      <c r="J13" s="26">
        <v>67</v>
      </c>
      <c r="K13" s="27">
        <f t="shared" si="2"/>
        <v>0.30454545454545456</v>
      </c>
      <c r="L13" s="26">
        <v>58</v>
      </c>
      <c r="M13" s="27">
        <f t="shared" si="3"/>
        <v>0.57999999999999996</v>
      </c>
      <c r="N13" s="26">
        <v>52</v>
      </c>
      <c r="O13" s="27">
        <f t="shared" si="4"/>
        <v>0.65</v>
      </c>
      <c r="P13" s="26">
        <v>20</v>
      </c>
      <c r="Q13" s="27">
        <f t="shared" si="5"/>
        <v>0.2</v>
      </c>
      <c r="R13" s="15">
        <f t="shared" si="6"/>
        <v>3.1103030303030303</v>
      </c>
      <c r="S13" s="28">
        <v>10</v>
      </c>
    </row>
    <row r="14" spans="1:19" ht="15" customHeight="1" x14ac:dyDescent="0.25">
      <c r="A14" s="29"/>
      <c r="B14" s="30"/>
      <c r="C14" s="30"/>
      <c r="D14" s="30"/>
      <c r="E14" s="30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3"/>
      <c r="S14" s="34"/>
    </row>
    <row r="15" spans="1:19" ht="15.75" x14ac:dyDescent="0.25">
      <c r="A15" s="35"/>
      <c r="B15" s="36"/>
      <c r="C15" s="36"/>
      <c r="D15" s="37"/>
      <c r="E15" s="37"/>
      <c r="F15" s="1"/>
      <c r="G15" s="1"/>
      <c r="H15" s="1"/>
      <c r="I15" s="1"/>
      <c r="J15" s="1"/>
      <c r="K15" s="1" t="s">
        <v>104</v>
      </c>
      <c r="L15" s="1"/>
      <c r="M15" s="1"/>
      <c r="N15" s="1"/>
      <c r="O15" s="1"/>
      <c r="P15" s="1"/>
      <c r="Q15" s="1"/>
      <c r="R15" s="38"/>
      <c r="S15" s="39"/>
    </row>
    <row r="16" spans="1:19" x14ac:dyDescent="0.25">
      <c r="A16" s="17" t="s">
        <v>99</v>
      </c>
      <c r="B16" s="18" t="s">
        <v>15</v>
      </c>
      <c r="C16" s="18" t="s">
        <v>16</v>
      </c>
      <c r="D16" s="19" t="s">
        <v>100</v>
      </c>
      <c r="E16" s="19" t="s">
        <v>101</v>
      </c>
      <c r="F16" s="20" t="s">
        <v>102</v>
      </c>
      <c r="G16" s="20" t="s">
        <v>17</v>
      </c>
      <c r="H16" s="21" t="s">
        <v>102</v>
      </c>
      <c r="I16" s="21" t="s">
        <v>17</v>
      </c>
      <c r="J16" s="20" t="s">
        <v>102</v>
      </c>
      <c r="K16" s="20" t="s">
        <v>17</v>
      </c>
      <c r="L16" s="21" t="s">
        <v>102</v>
      </c>
      <c r="M16" s="21" t="s">
        <v>17</v>
      </c>
      <c r="N16" s="20" t="s">
        <v>102</v>
      </c>
      <c r="O16" s="20" t="s">
        <v>17</v>
      </c>
      <c r="P16" s="21" t="s">
        <v>102</v>
      </c>
      <c r="Q16" s="21" t="s">
        <v>17</v>
      </c>
      <c r="R16" s="22" t="s">
        <v>17</v>
      </c>
      <c r="S16" s="23" t="s">
        <v>103</v>
      </c>
    </row>
    <row r="17" spans="1:20" x14ac:dyDescent="0.25">
      <c r="A17" s="24">
        <v>13</v>
      </c>
      <c r="B17" s="6" t="s">
        <v>28</v>
      </c>
      <c r="C17" s="6" t="s">
        <v>29</v>
      </c>
      <c r="D17" s="6"/>
      <c r="E17" s="6"/>
      <c r="F17" s="26">
        <v>105</v>
      </c>
      <c r="G17" s="27">
        <f t="shared" ref="G17:G28" si="7">(F17/120)</f>
        <v>0.875</v>
      </c>
      <c r="H17" s="26">
        <v>80</v>
      </c>
      <c r="I17" s="27">
        <f t="shared" ref="I17:I28" si="8">(H17/110)</f>
        <v>0.72727272727272729</v>
      </c>
      <c r="J17" s="26">
        <v>95</v>
      </c>
      <c r="K17" s="27">
        <f t="shared" ref="K17:K28" si="9">(J17/220)</f>
        <v>0.43181818181818182</v>
      </c>
      <c r="L17" s="26">
        <v>65</v>
      </c>
      <c r="M17" s="27">
        <f t="shared" ref="M17:M28" si="10">(L17/100)</f>
        <v>0.65</v>
      </c>
      <c r="N17" s="26">
        <v>66</v>
      </c>
      <c r="O17" s="27">
        <f t="shared" ref="O17:O28" si="11">(N17/80)</f>
        <v>0.82499999999999996</v>
      </c>
      <c r="P17" s="26">
        <v>230</v>
      </c>
      <c r="Q17" s="27">
        <f t="shared" ref="Q17:Q28" si="12">(P17/250)</f>
        <v>0.92</v>
      </c>
      <c r="R17" s="15">
        <f t="shared" ref="R17:R28" si="13">G17+I17+K17+M17+O17+Q17</f>
        <v>4.4290909090909087</v>
      </c>
      <c r="S17" s="28">
        <v>1</v>
      </c>
    </row>
    <row r="18" spans="1:20" x14ac:dyDescent="0.25">
      <c r="A18" s="24">
        <v>10</v>
      </c>
      <c r="B18" s="6" t="s">
        <v>30</v>
      </c>
      <c r="C18" s="6" t="s">
        <v>61</v>
      </c>
      <c r="D18" s="6"/>
      <c r="E18" s="6"/>
      <c r="F18" s="26">
        <v>111</v>
      </c>
      <c r="G18" s="27">
        <f t="shared" si="7"/>
        <v>0.92500000000000004</v>
      </c>
      <c r="H18" s="26">
        <v>93</v>
      </c>
      <c r="I18" s="27">
        <f t="shared" si="8"/>
        <v>0.84545454545454546</v>
      </c>
      <c r="J18" s="26">
        <v>106</v>
      </c>
      <c r="K18" s="27">
        <f t="shared" si="9"/>
        <v>0.48181818181818181</v>
      </c>
      <c r="L18" s="26">
        <v>32</v>
      </c>
      <c r="M18" s="27">
        <f t="shared" si="10"/>
        <v>0.32</v>
      </c>
      <c r="N18" s="26">
        <v>64</v>
      </c>
      <c r="O18" s="27">
        <f t="shared" si="11"/>
        <v>0.8</v>
      </c>
      <c r="P18" s="26">
        <v>200</v>
      </c>
      <c r="Q18" s="27">
        <f t="shared" si="12"/>
        <v>0.8</v>
      </c>
      <c r="R18" s="15">
        <f t="shared" si="13"/>
        <v>4.1722727272727269</v>
      </c>
      <c r="S18" s="28">
        <v>2</v>
      </c>
    </row>
    <row r="19" spans="1:20" ht="15" customHeight="1" x14ac:dyDescent="0.25">
      <c r="A19" s="24">
        <v>14</v>
      </c>
      <c r="B19" s="6" t="s">
        <v>62</v>
      </c>
      <c r="C19" s="6" t="s">
        <v>63</v>
      </c>
      <c r="F19" s="26">
        <v>101</v>
      </c>
      <c r="G19" s="27">
        <f t="shared" si="7"/>
        <v>0.84166666666666667</v>
      </c>
      <c r="H19" s="26">
        <v>68</v>
      </c>
      <c r="I19" s="27">
        <f t="shared" si="8"/>
        <v>0.61818181818181817</v>
      </c>
      <c r="J19" s="26">
        <v>100</v>
      </c>
      <c r="K19" s="27">
        <f t="shared" si="9"/>
        <v>0.45454545454545453</v>
      </c>
      <c r="L19" s="26">
        <v>45</v>
      </c>
      <c r="M19" s="27">
        <f t="shared" si="10"/>
        <v>0.45</v>
      </c>
      <c r="N19" s="26">
        <v>70</v>
      </c>
      <c r="O19" s="27">
        <f t="shared" si="11"/>
        <v>0.875</v>
      </c>
      <c r="P19" s="26">
        <v>200</v>
      </c>
      <c r="Q19" s="27">
        <f t="shared" si="12"/>
        <v>0.8</v>
      </c>
      <c r="R19" s="15">
        <f t="shared" si="13"/>
        <v>4.03939393939394</v>
      </c>
      <c r="S19" s="28">
        <v>3</v>
      </c>
    </row>
    <row r="20" spans="1:20" ht="15" customHeight="1" x14ac:dyDescent="0.25">
      <c r="A20" s="24">
        <v>20</v>
      </c>
      <c r="B20" s="6" t="s">
        <v>32</v>
      </c>
      <c r="C20" s="6" t="s">
        <v>69</v>
      </c>
      <c r="D20" s="25"/>
      <c r="E20" s="25"/>
      <c r="F20" s="26">
        <v>108</v>
      </c>
      <c r="G20" s="27">
        <f t="shared" si="7"/>
        <v>0.9</v>
      </c>
      <c r="H20" s="26">
        <v>57</v>
      </c>
      <c r="I20" s="27">
        <f t="shared" si="8"/>
        <v>0.51818181818181819</v>
      </c>
      <c r="J20" s="26">
        <v>53</v>
      </c>
      <c r="K20" s="27">
        <f t="shared" si="9"/>
        <v>0.24090909090909091</v>
      </c>
      <c r="L20" s="26">
        <v>76</v>
      </c>
      <c r="M20" s="27">
        <f t="shared" si="10"/>
        <v>0.76</v>
      </c>
      <c r="N20" s="26">
        <v>57</v>
      </c>
      <c r="O20" s="27">
        <f t="shared" si="11"/>
        <v>0.71250000000000002</v>
      </c>
      <c r="P20" s="26">
        <v>130</v>
      </c>
      <c r="Q20" s="27">
        <f t="shared" si="12"/>
        <v>0.52</v>
      </c>
      <c r="R20" s="15">
        <f t="shared" si="13"/>
        <v>3.6515909090909089</v>
      </c>
      <c r="S20" s="28">
        <v>4</v>
      </c>
    </row>
    <row r="21" spans="1:20" ht="15" customHeight="1" x14ac:dyDescent="0.25">
      <c r="A21" s="24">
        <v>8</v>
      </c>
      <c r="B21" s="6" t="s">
        <v>32</v>
      </c>
      <c r="C21" s="6" t="s">
        <v>33</v>
      </c>
      <c r="D21" s="25"/>
      <c r="E21" s="25"/>
      <c r="F21" s="26">
        <v>95</v>
      </c>
      <c r="G21" s="27">
        <f t="shared" si="7"/>
        <v>0.79166666666666663</v>
      </c>
      <c r="H21" s="26">
        <v>70</v>
      </c>
      <c r="I21" s="27">
        <f t="shared" si="8"/>
        <v>0.63636363636363635</v>
      </c>
      <c r="J21" s="26">
        <v>62</v>
      </c>
      <c r="K21" s="27">
        <f t="shared" si="9"/>
        <v>0.2818181818181818</v>
      </c>
      <c r="L21" s="26">
        <v>52</v>
      </c>
      <c r="M21" s="27">
        <f t="shared" si="10"/>
        <v>0.52</v>
      </c>
      <c r="N21" s="26">
        <v>45</v>
      </c>
      <c r="O21" s="27">
        <f t="shared" si="11"/>
        <v>0.5625</v>
      </c>
      <c r="P21" s="26">
        <v>170</v>
      </c>
      <c r="Q21" s="27">
        <f t="shared" si="12"/>
        <v>0.68</v>
      </c>
      <c r="R21" s="15">
        <f t="shared" si="13"/>
        <v>3.4723484848484847</v>
      </c>
      <c r="S21" s="28">
        <v>5</v>
      </c>
    </row>
    <row r="22" spans="1:20" ht="15" customHeight="1" x14ac:dyDescent="0.25">
      <c r="A22" s="24">
        <v>7</v>
      </c>
      <c r="B22" s="6" t="s">
        <v>66</v>
      </c>
      <c r="C22" s="6" t="s">
        <v>67</v>
      </c>
      <c r="D22" s="25"/>
      <c r="E22" s="25"/>
      <c r="F22" s="26">
        <v>111</v>
      </c>
      <c r="G22" s="27">
        <f t="shared" si="7"/>
        <v>0.92500000000000004</v>
      </c>
      <c r="H22" s="26">
        <v>75</v>
      </c>
      <c r="I22" s="27">
        <f t="shared" si="8"/>
        <v>0.68181818181818177</v>
      </c>
      <c r="J22" s="26">
        <v>50</v>
      </c>
      <c r="K22" s="27">
        <f t="shared" si="9"/>
        <v>0.22727272727272727</v>
      </c>
      <c r="L22" s="26">
        <v>37</v>
      </c>
      <c r="M22" s="27">
        <f t="shared" si="10"/>
        <v>0.37</v>
      </c>
      <c r="N22" s="26">
        <v>60</v>
      </c>
      <c r="O22" s="27">
        <f t="shared" si="11"/>
        <v>0.75</v>
      </c>
      <c r="P22" s="26">
        <v>120</v>
      </c>
      <c r="Q22" s="27">
        <f t="shared" si="12"/>
        <v>0.48</v>
      </c>
      <c r="R22" s="15">
        <f t="shared" si="13"/>
        <v>3.4340909090909091</v>
      </c>
      <c r="S22" s="28">
        <v>6</v>
      </c>
    </row>
    <row r="23" spans="1:20" ht="15" customHeight="1" x14ac:dyDescent="0.25">
      <c r="A23" s="24">
        <v>3</v>
      </c>
      <c r="B23" s="6" t="s">
        <v>76</v>
      </c>
      <c r="C23" s="6" t="s">
        <v>77</v>
      </c>
      <c r="D23" s="27" t="e">
        <f>(C23/120)</f>
        <v>#VALUE!</v>
      </c>
      <c r="E23" s="26"/>
      <c r="F23" s="26">
        <v>101</v>
      </c>
      <c r="G23" s="27">
        <f t="shared" si="7"/>
        <v>0.84166666666666667</v>
      </c>
      <c r="H23" s="26">
        <v>52</v>
      </c>
      <c r="I23" s="27">
        <f t="shared" si="8"/>
        <v>0.47272727272727272</v>
      </c>
      <c r="J23" s="26">
        <v>85</v>
      </c>
      <c r="K23" s="27">
        <f t="shared" si="9"/>
        <v>0.38636363636363635</v>
      </c>
      <c r="L23" s="26">
        <v>47</v>
      </c>
      <c r="M23" s="27">
        <f t="shared" si="10"/>
        <v>0.47</v>
      </c>
      <c r="N23" s="26">
        <v>46</v>
      </c>
      <c r="O23" s="27">
        <f t="shared" si="11"/>
        <v>0.57499999999999996</v>
      </c>
      <c r="P23" s="26">
        <v>118</v>
      </c>
      <c r="Q23" s="27">
        <f t="shared" si="12"/>
        <v>0.47199999999999998</v>
      </c>
      <c r="R23" s="15">
        <f t="shared" si="13"/>
        <v>3.217757575757576</v>
      </c>
      <c r="S23" s="28">
        <v>7</v>
      </c>
    </row>
    <row r="24" spans="1:20" ht="15" customHeight="1" x14ac:dyDescent="0.25">
      <c r="A24" s="24">
        <v>24</v>
      </c>
      <c r="B24" s="6" t="s">
        <v>52</v>
      </c>
      <c r="C24" s="6" t="s">
        <v>68</v>
      </c>
      <c r="D24" s="6"/>
      <c r="E24" s="6"/>
      <c r="F24" s="26">
        <v>109</v>
      </c>
      <c r="G24" s="27">
        <f t="shared" si="7"/>
        <v>0.90833333333333333</v>
      </c>
      <c r="H24" s="26">
        <v>40</v>
      </c>
      <c r="I24" s="27">
        <f t="shared" si="8"/>
        <v>0.36363636363636365</v>
      </c>
      <c r="J24" s="26">
        <v>30</v>
      </c>
      <c r="K24" s="27">
        <f t="shared" si="9"/>
        <v>0.13636363636363635</v>
      </c>
      <c r="L24" s="26">
        <v>75</v>
      </c>
      <c r="M24" s="27">
        <f t="shared" si="10"/>
        <v>0.75</v>
      </c>
      <c r="N24" s="26">
        <v>30</v>
      </c>
      <c r="O24" s="27">
        <f t="shared" si="11"/>
        <v>0.375</v>
      </c>
      <c r="P24" s="26">
        <v>50</v>
      </c>
      <c r="Q24" s="27">
        <f t="shared" si="12"/>
        <v>0.2</v>
      </c>
      <c r="R24" s="15">
        <f t="shared" si="13"/>
        <v>2.7333333333333334</v>
      </c>
      <c r="S24" s="28">
        <v>8</v>
      </c>
    </row>
    <row r="25" spans="1:20" ht="15" customHeight="1" x14ac:dyDescent="0.25">
      <c r="A25" s="24">
        <v>9</v>
      </c>
      <c r="B25" s="6" t="s">
        <v>28</v>
      </c>
      <c r="C25" s="6" t="s">
        <v>70</v>
      </c>
      <c r="D25" s="25"/>
      <c r="E25" s="25"/>
      <c r="F25" s="26">
        <v>62</v>
      </c>
      <c r="G25" s="27">
        <f t="shared" si="7"/>
        <v>0.51666666666666672</v>
      </c>
      <c r="H25" s="26">
        <v>51</v>
      </c>
      <c r="I25" s="27">
        <f t="shared" si="8"/>
        <v>0.46363636363636362</v>
      </c>
      <c r="J25" s="26">
        <v>60</v>
      </c>
      <c r="K25" s="27">
        <f t="shared" si="9"/>
        <v>0.27272727272727271</v>
      </c>
      <c r="L25" s="26">
        <v>40</v>
      </c>
      <c r="M25" s="27">
        <f t="shared" si="10"/>
        <v>0.4</v>
      </c>
      <c r="N25" s="26">
        <v>44</v>
      </c>
      <c r="O25" s="27">
        <f t="shared" si="11"/>
        <v>0.55000000000000004</v>
      </c>
      <c r="P25" s="26">
        <v>96</v>
      </c>
      <c r="Q25" s="27">
        <f t="shared" si="12"/>
        <v>0.38400000000000001</v>
      </c>
      <c r="R25" s="15">
        <f t="shared" si="13"/>
        <v>2.587030303030303</v>
      </c>
      <c r="S25" s="28">
        <v>9</v>
      </c>
    </row>
    <row r="26" spans="1:20" ht="15" customHeight="1" x14ac:dyDescent="0.25">
      <c r="A26" s="24">
        <v>23</v>
      </c>
      <c r="B26" s="6" t="s">
        <v>32</v>
      </c>
      <c r="C26" s="6" t="s">
        <v>71</v>
      </c>
      <c r="D26" s="6"/>
      <c r="E26" s="6"/>
      <c r="F26" s="26">
        <v>81</v>
      </c>
      <c r="G26" s="27">
        <f t="shared" si="7"/>
        <v>0.67500000000000004</v>
      </c>
      <c r="H26" s="26">
        <v>49</v>
      </c>
      <c r="I26" s="27">
        <f t="shared" si="8"/>
        <v>0.44545454545454544</v>
      </c>
      <c r="J26" s="26">
        <v>72</v>
      </c>
      <c r="K26" s="27">
        <f t="shared" si="9"/>
        <v>0.32727272727272727</v>
      </c>
      <c r="L26" s="26">
        <v>48</v>
      </c>
      <c r="M26" s="27">
        <f t="shared" si="10"/>
        <v>0.48</v>
      </c>
      <c r="N26" s="26">
        <v>0</v>
      </c>
      <c r="O26" s="27">
        <f t="shared" si="11"/>
        <v>0</v>
      </c>
      <c r="P26" s="26">
        <v>80</v>
      </c>
      <c r="Q26" s="27">
        <f t="shared" si="12"/>
        <v>0.32</v>
      </c>
      <c r="R26" s="15">
        <f t="shared" si="13"/>
        <v>2.2477272727272726</v>
      </c>
      <c r="S26" s="28">
        <v>10</v>
      </c>
    </row>
    <row r="27" spans="1:20" ht="15" customHeight="1" x14ac:dyDescent="0.25">
      <c r="A27" s="24">
        <v>18</v>
      </c>
      <c r="B27" s="6" t="s">
        <v>30</v>
      </c>
      <c r="C27" s="6" t="s">
        <v>79</v>
      </c>
      <c r="D27" s="6"/>
      <c r="E27" s="6"/>
      <c r="F27" s="26">
        <v>68</v>
      </c>
      <c r="G27" s="27">
        <f t="shared" si="7"/>
        <v>0.56666666666666665</v>
      </c>
      <c r="H27" s="26">
        <v>8</v>
      </c>
      <c r="I27" s="27">
        <f t="shared" si="8"/>
        <v>7.2727272727272724E-2</v>
      </c>
      <c r="J27" s="26">
        <v>27</v>
      </c>
      <c r="K27" s="27">
        <f t="shared" si="9"/>
        <v>0.12272727272727273</v>
      </c>
      <c r="L27" s="26">
        <v>44</v>
      </c>
      <c r="M27" s="27">
        <f t="shared" si="10"/>
        <v>0.44</v>
      </c>
      <c r="N27" s="26">
        <v>21</v>
      </c>
      <c r="O27" s="27">
        <f t="shared" si="11"/>
        <v>0.26250000000000001</v>
      </c>
      <c r="P27" s="26">
        <v>54</v>
      </c>
      <c r="Q27" s="27">
        <f t="shared" si="12"/>
        <v>0.216</v>
      </c>
      <c r="R27" s="15">
        <f t="shared" si="13"/>
        <v>1.6806212121212121</v>
      </c>
      <c r="S27" s="28">
        <v>11</v>
      </c>
    </row>
    <row r="28" spans="1:20" ht="15" customHeight="1" x14ac:dyDescent="0.25">
      <c r="A28" s="24">
        <v>22</v>
      </c>
      <c r="B28" s="6" t="s">
        <v>82</v>
      </c>
      <c r="C28" s="6" t="s">
        <v>69</v>
      </c>
      <c r="D28" s="6"/>
      <c r="E28" s="6"/>
      <c r="F28" s="26">
        <v>35</v>
      </c>
      <c r="G28" s="27">
        <f t="shared" si="7"/>
        <v>0.29166666666666669</v>
      </c>
      <c r="H28" s="26">
        <v>1</v>
      </c>
      <c r="I28" s="27">
        <f t="shared" si="8"/>
        <v>9.0909090909090905E-3</v>
      </c>
      <c r="J28" s="26">
        <v>13</v>
      </c>
      <c r="K28" s="27">
        <f t="shared" si="9"/>
        <v>5.909090909090909E-2</v>
      </c>
      <c r="L28" s="26">
        <v>36</v>
      </c>
      <c r="M28" s="27">
        <f t="shared" si="10"/>
        <v>0.36</v>
      </c>
      <c r="N28" s="26">
        <v>20</v>
      </c>
      <c r="O28" s="27">
        <f t="shared" si="11"/>
        <v>0.25</v>
      </c>
      <c r="P28" s="26">
        <v>17</v>
      </c>
      <c r="Q28" s="27">
        <f t="shared" si="12"/>
        <v>6.8000000000000005E-2</v>
      </c>
      <c r="R28" s="15">
        <f t="shared" si="13"/>
        <v>1.0378484848484848</v>
      </c>
      <c r="S28" s="28">
        <v>12</v>
      </c>
    </row>
    <row r="29" spans="1:20" x14ac:dyDescent="0.25">
      <c r="A29" s="40"/>
      <c r="B29" s="30" t="s">
        <v>105</v>
      </c>
      <c r="C29" s="30" t="s">
        <v>105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34"/>
    </row>
    <row r="30" spans="1:20" ht="15.75" x14ac:dyDescent="0.25">
      <c r="A30" s="35"/>
      <c r="B30" s="36"/>
      <c r="C30" s="36"/>
      <c r="D30" s="37"/>
      <c r="E30" s="37"/>
      <c r="F30" s="65" t="s">
        <v>106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38"/>
      <c r="S30" s="39"/>
    </row>
    <row r="31" spans="1:20" x14ac:dyDescent="0.25">
      <c r="A31" s="17" t="s">
        <v>99</v>
      </c>
      <c r="B31" s="18" t="s">
        <v>15</v>
      </c>
      <c r="C31" s="18" t="s">
        <v>16</v>
      </c>
      <c r="D31" s="19" t="s">
        <v>100</v>
      </c>
      <c r="E31" s="19" t="s">
        <v>101</v>
      </c>
      <c r="F31" s="20" t="s">
        <v>102</v>
      </c>
      <c r="G31" s="20" t="s">
        <v>17</v>
      </c>
      <c r="H31" s="21" t="s">
        <v>102</v>
      </c>
      <c r="I31" s="21" t="s">
        <v>17</v>
      </c>
      <c r="J31" s="20" t="s">
        <v>102</v>
      </c>
      <c r="K31" s="20" t="s">
        <v>17</v>
      </c>
      <c r="L31" s="21" t="s">
        <v>102</v>
      </c>
      <c r="M31" s="21" t="s">
        <v>17</v>
      </c>
      <c r="N31" s="20" t="s">
        <v>102</v>
      </c>
      <c r="O31" s="20" t="s">
        <v>17</v>
      </c>
      <c r="P31" s="21" t="s">
        <v>102</v>
      </c>
      <c r="Q31" s="21" t="s">
        <v>17</v>
      </c>
      <c r="R31" s="22" t="s">
        <v>17</v>
      </c>
      <c r="S31" s="23" t="s">
        <v>103</v>
      </c>
    </row>
    <row r="32" spans="1:20" x14ac:dyDescent="0.25">
      <c r="A32" s="24">
        <v>27</v>
      </c>
      <c r="B32" s="6" t="s">
        <v>84</v>
      </c>
      <c r="C32" s="6" t="s">
        <v>19</v>
      </c>
      <c r="D32" s="25"/>
      <c r="E32" s="25"/>
      <c r="F32" s="26">
        <v>103</v>
      </c>
      <c r="G32" s="27">
        <f>(F32/120)</f>
        <v>0.85833333333333328</v>
      </c>
      <c r="H32" s="26">
        <v>62</v>
      </c>
      <c r="I32" s="27">
        <f>(H32/110)</f>
        <v>0.5636363636363636</v>
      </c>
      <c r="J32" s="26">
        <v>101</v>
      </c>
      <c r="K32" s="27">
        <f>(J32/220)</f>
        <v>0.45909090909090911</v>
      </c>
      <c r="L32" s="26">
        <v>90</v>
      </c>
      <c r="M32" s="27">
        <f>(L32/100)</f>
        <v>0.9</v>
      </c>
      <c r="N32" s="26">
        <v>80</v>
      </c>
      <c r="O32" s="27">
        <f>(N32/80)</f>
        <v>1</v>
      </c>
      <c r="P32" s="26">
        <v>40</v>
      </c>
      <c r="Q32" s="27">
        <f>(P32/100)</f>
        <v>0.4</v>
      </c>
      <c r="R32" s="15">
        <f>G32+I32+K32+M32+O32+Q32</f>
        <v>4.1810606060606057</v>
      </c>
      <c r="S32" s="28">
        <v>1</v>
      </c>
      <c r="T32" s="16" t="s">
        <v>107</v>
      </c>
    </row>
    <row r="33" spans="1:20" x14ac:dyDescent="0.25">
      <c r="A33" s="24">
        <v>6</v>
      </c>
      <c r="B33" s="6" t="s">
        <v>87</v>
      </c>
      <c r="C33" s="6" t="s">
        <v>63</v>
      </c>
      <c r="D33" s="25"/>
      <c r="E33" s="25"/>
      <c r="F33" s="26">
        <v>92</v>
      </c>
      <c r="G33" s="27">
        <f>(F33/120)</f>
        <v>0.76666666666666672</v>
      </c>
      <c r="H33" s="26">
        <v>60</v>
      </c>
      <c r="I33" s="27">
        <f>(H33/110)</f>
        <v>0.54545454545454541</v>
      </c>
      <c r="J33" s="26">
        <v>44</v>
      </c>
      <c r="K33" s="27">
        <f>(J33/220)</f>
        <v>0.2</v>
      </c>
      <c r="L33" s="26">
        <v>89</v>
      </c>
      <c r="M33" s="27">
        <f>(L33/100)</f>
        <v>0.89</v>
      </c>
      <c r="N33" s="26">
        <v>65</v>
      </c>
      <c r="O33" s="27">
        <f>(N33/80)</f>
        <v>0.8125</v>
      </c>
      <c r="P33" s="26">
        <v>35</v>
      </c>
      <c r="Q33" s="27">
        <f>(P33/100)</f>
        <v>0.35</v>
      </c>
      <c r="R33" s="15">
        <f>G33+I33+K33+M33+O33+Q33</f>
        <v>3.564621212121212</v>
      </c>
      <c r="S33" s="28">
        <v>2</v>
      </c>
      <c r="T33" s="16" t="s">
        <v>107</v>
      </c>
    </row>
    <row r="34" spans="1:20" x14ac:dyDescent="0.25">
      <c r="A34" s="24">
        <v>11</v>
      </c>
      <c r="B34" s="6" t="s">
        <v>35</v>
      </c>
      <c r="C34" s="6" t="s">
        <v>88</v>
      </c>
      <c r="D34" s="25"/>
      <c r="E34" s="25"/>
      <c r="F34" s="26">
        <v>32</v>
      </c>
      <c r="G34" s="27">
        <f>(F34/120)</f>
        <v>0.26666666666666666</v>
      </c>
      <c r="H34" s="26">
        <v>16</v>
      </c>
      <c r="I34" s="27">
        <f>(H34/110)</f>
        <v>0.14545454545454545</v>
      </c>
      <c r="J34" s="26">
        <v>59</v>
      </c>
      <c r="K34" s="27">
        <f>(J34/220)</f>
        <v>0.26818181818181819</v>
      </c>
      <c r="L34" s="26">
        <v>73</v>
      </c>
      <c r="M34" s="27">
        <f>(L34/100)</f>
        <v>0.73</v>
      </c>
      <c r="N34" s="26">
        <v>42</v>
      </c>
      <c r="O34" s="27">
        <f>(N34/80)</f>
        <v>0.52500000000000002</v>
      </c>
      <c r="P34" s="26">
        <v>30</v>
      </c>
      <c r="Q34" s="27">
        <f>(P34/100)</f>
        <v>0.3</v>
      </c>
      <c r="R34" s="15">
        <f>G34+I34+K34+M34+O34+Q34</f>
        <v>2.2353030303030299</v>
      </c>
      <c r="S34" s="28">
        <v>3</v>
      </c>
      <c r="T34" s="16" t="s">
        <v>107</v>
      </c>
    </row>
  </sheetData>
  <mergeCells count="11">
    <mergeCell ref="R2:S2"/>
    <mergeCell ref="F30:Q30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zoomScaleNormal="100" workbookViewId="0">
      <selection activeCell="U1" sqref="U1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  <col min="21" max="16384" width="9" style="16"/>
  </cols>
  <sheetData>
    <row r="1" spans="1:19" ht="18.75" customHeight="1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24">
        <v>8</v>
      </c>
      <c r="B4" s="6" t="s">
        <v>84</v>
      </c>
      <c r="C4" s="6" t="s">
        <v>19</v>
      </c>
      <c r="D4" s="25"/>
      <c r="E4" s="25"/>
      <c r="F4" s="26">
        <v>117</v>
      </c>
      <c r="G4" s="27">
        <f t="shared" ref="G4:G13" si="0">(F4/120)</f>
        <v>0.97499999999999998</v>
      </c>
      <c r="H4" s="26">
        <v>86</v>
      </c>
      <c r="I4" s="27">
        <f t="shared" ref="I4:I13" si="1">(H4/110)</f>
        <v>0.78181818181818186</v>
      </c>
      <c r="J4" s="26">
        <v>96</v>
      </c>
      <c r="K4" s="27">
        <f t="shared" ref="K4:K13" si="2">(J4/220)</f>
        <v>0.43636363636363634</v>
      </c>
      <c r="L4" s="26">
        <v>79</v>
      </c>
      <c r="M4" s="27">
        <f t="shared" ref="M4:M13" si="3">(L4/100)</f>
        <v>0.79</v>
      </c>
      <c r="N4" s="26">
        <v>80</v>
      </c>
      <c r="O4" s="27">
        <f t="shared" ref="O4:O13" si="4">(N4/80)</f>
        <v>1</v>
      </c>
      <c r="P4" s="26">
        <v>55</v>
      </c>
      <c r="Q4" s="27">
        <f t="shared" ref="Q4:Q13" si="5">(P4/100)</f>
        <v>0.55000000000000004</v>
      </c>
      <c r="R4" s="15">
        <f t="shared" ref="R4:R13" si="6">G4+I4+K4+M4+O4+Q4</f>
        <v>4.5331818181818182</v>
      </c>
      <c r="S4" s="28">
        <v>1</v>
      </c>
    </row>
    <row r="5" spans="1:19" x14ac:dyDescent="0.25">
      <c r="A5" s="24">
        <v>13</v>
      </c>
      <c r="B5" s="6" t="s">
        <v>22</v>
      </c>
      <c r="C5" s="6" t="s">
        <v>23</v>
      </c>
      <c r="D5" s="25"/>
      <c r="E5" s="25"/>
      <c r="F5" s="26">
        <v>117</v>
      </c>
      <c r="G5" s="27">
        <f t="shared" si="0"/>
        <v>0.97499999999999998</v>
      </c>
      <c r="H5" s="26">
        <v>92</v>
      </c>
      <c r="I5" s="27">
        <f t="shared" si="1"/>
        <v>0.83636363636363631</v>
      </c>
      <c r="J5" s="26">
        <v>118</v>
      </c>
      <c r="K5" s="27">
        <f t="shared" si="2"/>
        <v>0.53636363636363638</v>
      </c>
      <c r="L5" s="26">
        <v>58</v>
      </c>
      <c r="M5" s="27">
        <f t="shared" si="3"/>
        <v>0.57999999999999996</v>
      </c>
      <c r="N5" s="26">
        <v>65</v>
      </c>
      <c r="O5" s="27">
        <f t="shared" si="4"/>
        <v>0.8125</v>
      </c>
      <c r="P5" s="26">
        <v>75</v>
      </c>
      <c r="Q5" s="27">
        <f t="shared" si="5"/>
        <v>0.75</v>
      </c>
      <c r="R5" s="15">
        <f t="shared" si="6"/>
        <v>4.4902272727272727</v>
      </c>
      <c r="S5" s="28">
        <v>2</v>
      </c>
    </row>
    <row r="6" spans="1:19" ht="15" customHeight="1" x14ac:dyDescent="0.25">
      <c r="A6" s="24">
        <v>5</v>
      </c>
      <c r="B6" s="6" t="s">
        <v>24</v>
      </c>
      <c r="C6" s="6" t="s">
        <v>25</v>
      </c>
      <c r="D6" s="25"/>
      <c r="E6" s="25"/>
      <c r="F6" s="26">
        <v>113</v>
      </c>
      <c r="G6" s="27">
        <f t="shared" si="0"/>
        <v>0.94166666666666665</v>
      </c>
      <c r="H6" s="26">
        <v>74</v>
      </c>
      <c r="I6" s="27">
        <f t="shared" si="1"/>
        <v>0.67272727272727273</v>
      </c>
      <c r="J6" s="26">
        <v>102</v>
      </c>
      <c r="K6" s="27">
        <f t="shared" si="2"/>
        <v>0.46363636363636362</v>
      </c>
      <c r="L6" s="26">
        <v>44</v>
      </c>
      <c r="M6" s="27">
        <f t="shared" si="3"/>
        <v>0.44</v>
      </c>
      <c r="N6" s="26">
        <v>80</v>
      </c>
      <c r="O6" s="27">
        <f t="shared" si="4"/>
        <v>1</v>
      </c>
      <c r="P6" s="26">
        <v>75</v>
      </c>
      <c r="Q6" s="27">
        <f t="shared" si="5"/>
        <v>0.75</v>
      </c>
      <c r="R6" s="15">
        <f t="shared" si="6"/>
        <v>4.2680303030303026</v>
      </c>
      <c r="S6" s="28">
        <v>3</v>
      </c>
    </row>
    <row r="7" spans="1:19" x14ac:dyDescent="0.25">
      <c r="A7" s="24">
        <v>7</v>
      </c>
      <c r="B7" s="6" t="s">
        <v>20</v>
      </c>
      <c r="C7" s="6" t="s">
        <v>21</v>
      </c>
      <c r="D7" s="25"/>
      <c r="E7" s="25"/>
      <c r="F7" s="26">
        <v>118</v>
      </c>
      <c r="G7" s="27">
        <f t="shared" si="0"/>
        <v>0.98333333333333328</v>
      </c>
      <c r="H7" s="26">
        <v>50</v>
      </c>
      <c r="I7" s="27">
        <f t="shared" si="1"/>
        <v>0.45454545454545453</v>
      </c>
      <c r="J7" s="26">
        <v>107</v>
      </c>
      <c r="K7" s="27">
        <f t="shared" si="2"/>
        <v>0.48636363636363639</v>
      </c>
      <c r="L7" s="26">
        <v>80</v>
      </c>
      <c r="M7" s="27">
        <f t="shared" si="3"/>
        <v>0.8</v>
      </c>
      <c r="N7" s="26">
        <v>75</v>
      </c>
      <c r="O7" s="27">
        <f t="shared" si="4"/>
        <v>0.9375</v>
      </c>
      <c r="P7" s="26">
        <v>50</v>
      </c>
      <c r="Q7" s="27">
        <f t="shared" si="5"/>
        <v>0.5</v>
      </c>
      <c r="R7" s="15">
        <f t="shared" si="6"/>
        <v>4.1617424242424246</v>
      </c>
      <c r="S7" s="28">
        <v>4</v>
      </c>
    </row>
    <row r="8" spans="1:19" x14ac:dyDescent="0.25">
      <c r="A8" s="24">
        <v>1</v>
      </c>
      <c r="B8" s="6" t="s">
        <v>20</v>
      </c>
      <c r="C8" s="6" t="s">
        <v>29</v>
      </c>
      <c r="D8" s="25"/>
      <c r="E8" s="25"/>
      <c r="F8" s="26">
        <v>112</v>
      </c>
      <c r="G8" s="27">
        <f t="shared" si="0"/>
        <v>0.93333333333333335</v>
      </c>
      <c r="H8" s="26">
        <v>98</v>
      </c>
      <c r="I8" s="27">
        <f t="shared" si="1"/>
        <v>0.89090909090909087</v>
      </c>
      <c r="J8" s="26">
        <v>75</v>
      </c>
      <c r="K8" s="27">
        <f t="shared" si="2"/>
        <v>0.34090909090909088</v>
      </c>
      <c r="L8" s="26">
        <v>55</v>
      </c>
      <c r="M8" s="27">
        <f t="shared" si="3"/>
        <v>0.55000000000000004</v>
      </c>
      <c r="N8" s="26">
        <v>73</v>
      </c>
      <c r="O8" s="27">
        <f t="shared" si="4"/>
        <v>0.91249999999999998</v>
      </c>
      <c r="P8" s="26">
        <v>50</v>
      </c>
      <c r="Q8" s="27">
        <f t="shared" si="5"/>
        <v>0.5</v>
      </c>
      <c r="R8" s="15">
        <f t="shared" si="6"/>
        <v>4.1276515151515145</v>
      </c>
      <c r="S8" s="28">
        <v>5</v>
      </c>
    </row>
    <row r="9" spans="1:19" x14ac:dyDescent="0.25">
      <c r="A9" s="24">
        <v>3</v>
      </c>
      <c r="B9" s="6" t="s">
        <v>109</v>
      </c>
      <c r="C9" s="6" t="s">
        <v>27</v>
      </c>
      <c r="D9" s="25"/>
      <c r="E9" s="25"/>
      <c r="F9" s="26">
        <v>111</v>
      </c>
      <c r="G9" s="27">
        <f t="shared" si="0"/>
        <v>0.92500000000000004</v>
      </c>
      <c r="H9" s="26">
        <v>80</v>
      </c>
      <c r="I9" s="27">
        <f t="shared" si="1"/>
        <v>0.72727272727272729</v>
      </c>
      <c r="J9" s="26">
        <v>125</v>
      </c>
      <c r="K9" s="27">
        <f t="shared" si="2"/>
        <v>0.56818181818181823</v>
      </c>
      <c r="L9" s="26">
        <v>57</v>
      </c>
      <c r="M9" s="27">
        <f t="shared" si="3"/>
        <v>0.56999999999999995</v>
      </c>
      <c r="N9" s="26">
        <v>50</v>
      </c>
      <c r="O9" s="27">
        <f t="shared" si="4"/>
        <v>0.625</v>
      </c>
      <c r="P9" s="26">
        <v>65</v>
      </c>
      <c r="Q9" s="27">
        <f t="shared" si="5"/>
        <v>0.65</v>
      </c>
      <c r="R9" s="15">
        <f t="shared" si="6"/>
        <v>4.0654545454545454</v>
      </c>
      <c r="S9" s="28">
        <v>6</v>
      </c>
    </row>
    <row r="10" spans="1:19" x14ac:dyDescent="0.25">
      <c r="A10" s="24">
        <v>12</v>
      </c>
      <c r="B10" s="6" t="s">
        <v>30</v>
      </c>
      <c r="C10" s="6" t="s">
        <v>34</v>
      </c>
      <c r="D10" s="25"/>
      <c r="E10" s="25"/>
      <c r="F10" s="26">
        <v>119</v>
      </c>
      <c r="G10" s="27">
        <f t="shared" si="0"/>
        <v>0.9916666666666667</v>
      </c>
      <c r="H10" s="26">
        <v>98</v>
      </c>
      <c r="I10" s="27">
        <f t="shared" si="1"/>
        <v>0.89090909090909087</v>
      </c>
      <c r="J10" s="26">
        <v>81</v>
      </c>
      <c r="K10" s="27">
        <f t="shared" si="2"/>
        <v>0.36818181818181817</v>
      </c>
      <c r="L10" s="26">
        <v>45</v>
      </c>
      <c r="M10" s="27">
        <f t="shared" si="3"/>
        <v>0.45</v>
      </c>
      <c r="N10" s="26">
        <v>70</v>
      </c>
      <c r="O10" s="27">
        <f t="shared" si="4"/>
        <v>0.875</v>
      </c>
      <c r="P10" s="26">
        <v>40</v>
      </c>
      <c r="Q10" s="27">
        <f t="shared" si="5"/>
        <v>0.4</v>
      </c>
      <c r="R10" s="15">
        <f t="shared" si="6"/>
        <v>3.975757575757576</v>
      </c>
      <c r="S10" s="28">
        <v>7</v>
      </c>
    </row>
    <row r="11" spans="1:19" x14ac:dyDescent="0.25">
      <c r="A11" s="24">
        <v>10</v>
      </c>
      <c r="B11" s="6" t="s">
        <v>32</v>
      </c>
      <c r="C11" s="6" t="s">
        <v>33</v>
      </c>
      <c r="D11" s="25"/>
      <c r="E11" s="25"/>
      <c r="F11" s="26">
        <v>111</v>
      </c>
      <c r="G11" s="27">
        <f t="shared" si="0"/>
        <v>0.92500000000000004</v>
      </c>
      <c r="H11" s="26">
        <v>57</v>
      </c>
      <c r="I11" s="27">
        <f t="shared" si="1"/>
        <v>0.51818181818181819</v>
      </c>
      <c r="J11" s="26">
        <v>53</v>
      </c>
      <c r="K11" s="27">
        <f t="shared" si="2"/>
        <v>0.24090909090909091</v>
      </c>
      <c r="L11" s="26">
        <v>82</v>
      </c>
      <c r="M11" s="27">
        <f t="shared" si="3"/>
        <v>0.82</v>
      </c>
      <c r="N11" s="26">
        <v>70</v>
      </c>
      <c r="O11" s="27">
        <f t="shared" si="4"/>
        <v>0.875</v>
      </c>
      <c r="P11" s="26">
        <v>30</v>
      </c>
      <c r="Q11" s="27">
        <f t="shared" si="5"/>
        <v>0.3</v>
      </c>
      <c r="R11" s="15">
        <f t="shared" si="6"/>
        <v>3.6790909090909092</v>
      </c>
      <c r="S11" s="28">
        <v>8</v>
      </c>
    </row>
    <row r="12" spans="1:19" x14ac:dyDescent="0.25">
      <c r="A12" s="24">
        <v>6</v>
      </c>
      <c r="B12" s="6" t="s">
        <v>30</v>
      </c>
      <c r="C12" s="6" t="s">
        <v>31</v>
      </c>
      <c r="D12" s="25"/>
      <c r="E12" s="25"/>
      <c r="F12" s="26">
        <v>109</v>
      </c>
      <c r="G12" s="27">
        <f t="shared" si="0"/>
        <v>0.90833333333333333</v>
      </c>
      <c r="H12" s="26">
        <v>68</v>
      </c>
      <c r="I12" s="27">
        <f t="shared" si="1"/>
        <v>0.61818181818181817</v>
      </c>
      <c r="J12" s="26">
        <v>82</v>
      </c>
      <c r="K12" s="27">
        <f t="shared" si="2"/>
        <v>0.37272727272727274</v>
      </c>
      <c r="L12" s="26">
        <v>47</v>
      </c>
      <c r="M12" s="27">
        <f t="shared" si="3"/>
        <v>0.47</v>
      </c>
      <c r="N12" s="26">
        <v>60</v>
      </c>
      <c r="O12" s="27">
        <f t="shared" si="4"/>
        <v>0.75</v>
      </c>
      <c r="P12" s="26">
        <v>25</v>
      </c>
      <c r="Q12" s="27">
        <f t="shared" si="5"/>
        <v>0.25</v>
      </c>
      <c r="R12" s="15">
        <f t="shared" si="6"/>
        <v>3.3692424242424241</v>
      </c>
      <c r="S12" s="28">
        <v>9</v>
      </c>
    </row>
    <row r="13" spans="1:19" x14ac:dyDescent="0.25">
      <c r="A13" s="24"/>
      <c r="B13" s="6"/>
      <c r="C13" s="6"/>
      <c r="D13" s="25"/>
      <c r="E13" s="25"/>
      <c r="F13" s="26"/>
      <c r="G13" s="27">
        <f t="shared" si="0"/>
        <v>0</v>
      </c>
      <c r="H13" s="26"/>
      <c r="I13" s="27">
        <f t="shared" si="1"/>
        <v>0</v>
      </c>
      <c r="J13" s="26"/>
      <c r="K13" s="27">
        <f t="shared" si="2"/>
        <v>0</v>
      </c>
      <c r="L13" s="26"/>
      <c r="M13" s="27">
        <f t="shared" si="3"/>
        <v>0</v>
      </c>
      <c r="N13" s="26"/>
      <c r="O13" s="27">
        <f t="shared" si="4"/>
        <v>0</v>
      </c>
      <c r="P13" s="26"/>
      <c r="Q13" s="27">
        <f t="shared" si="5"/>
        <v>0</v>
      </c>
      <c r="R13" s="15">
        <f t="shared" si="6"/>
        <v>0</v>
      </c>
      <c r="S13" s="28"/>
    </row>
    <row r="14" spans="1:19" ht="15" customHeight="1" x14ac:dyDescent="0.25">
      <c r="A14" s="29"/>
      <c r="B14" s="30"/>
      <c r="C14" s="30"/>
      <c r="D14" s="30"/>
      <c r="E14" s="30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3"/>
      <c r="S14" s="34"/>
    </row>
    <row r="15" spans="1:19" ht="15.75" x14ac:dyDescent="0.25">
      <c r="A15" s="35"/>
      <c r="B15" s="36"/>
      <c r="C15" s="36"/>
      <c r="D15" s="37"/>
      <c r="E15" s="37"/>
      <c r="F15" s="1"/>
      <c r="G15" s="1"/>
      <c r="H15" s="1"/>
      <c r="I15" s="1"/>
      <c r="J15" s="1"/>
      <c r="K15" s="1" t="s">
        <v>104</v>
      </c>
      <c r="L15" s="1"/>
      <c r="M15" s="1"/>
      <c r="N15" s="1"/>
      <c r="O15" s="1"/>
      <c r="P15" s="1"/>
      <c r="Q15" s="1"/>
      <c r="R15" s="38"/>
      <c r="S15" s="39"/>
    </row>
    <row r="16" spans="1:19" x14ac:dyDescent="0.25">
      <c r="A16" s="17" t="s">
        <v>99</v>
      </c>
      <c r="B16" s="18" t="s">
        <v>15</v>
      </c>
      <c r="C16" s="18" t="s">
        <v>16</v>
      </c>
      <c r="D16" s="19" t="s">
        <v>100</v>
      </c>
      <c r="E16" s="19" t="s">
        <v>101</v>
      </c>
      <c r="F16" s="20" t="s">
        <v>102</v>
      </c>
      <c r="G16" s="20" t="s">
        <v>17</v>
      </c>
      <c r="H16" s="21" t="s">
        <v>102</v>
      </c>
      <c r="I16" s="21" t="s">
        <v>17</v>
      </c>
      <c r="J16" s="20" t="s">
        <v>102</v>
      </c>
      <c r="K16" s="20" t="s">
        <v>17</v>
      </c>
      <c r="L16" s="21" t="s">
        <v>102</v>
      </c>
      <c r="M16" s="21" t="s">
        <v>17</v>
      </c>
      <c r="N16" s="20" t="s">
        <v>102</v>
      </c>
      <c r="O16" s="20" t="s">
        <v>17</v>
      </c>
      <c r="P16" s="21" t="s">
        <v>102</v>
      </c>
      <c r="Q16" s="21" t="s">
        <v>17</v>
      </c>
      <c r="R16" s="22" t="s">
        <v>17</v>
      </c>
      <c r="S16" s="23" t="s">
        <v>103</v>
      </c>
    </row>
    <row r="17" spans="1:20" x14ac:dyDescent="0.25">
      <c r="A17" s="24">
        <v>15</v>
      </c>
      <c r="B17" s="6" t="s">
        <v>20</v>
      </c>
      <c r="C17" s="6" t="s">
        <v>21</v>
      </c>
      <c r="D17" s="25"/>
      <c r="E17" s="25"/>
      <c r="F17" s="26">
        <v>114</v>
      </c>
      <c r="G17" s="27">
        <f t="shared" ref="G17:G22" si="7">(F17/120)</f>
        <v>0.95</v>
      </c>
      <c r="H17" s="26">
        <v>98</v>
      </c>
      <c r="I17" s="27">
        <f t="shared" ref="I17:I22" si="8">(H17/110)</f>
        <v>0.89090909090909087</v>
      </c>
      <c r="J17" s="26">
        <v>82</v>
      </c>
      <c r="K17" s="27">
        <f t="shared" ref="K17:K22" si="9">(J17/220)</f>
        <v>0.37272727272727274</v>
      </c>
      <c r="L17" s="26">
        <v>69</v>
      </c>
      <c r="M17" s="27">
        <f t="shared" ref="M17:M22" si="10">(L17/100)</f>
        <v>0.69</v>
      </c>
      <c r="N17" s="26">
        <v>70</v>
      </c>
      <c r="O17" s="27">
        <f t="shared" ref="O17:O22" si="11">(N17/80)</f>
        <v>0.875</v>
      </c>
      <c r="P17" s="26">
        <v>220</v>
      </c>
      <c r="Q17" s="27">
        <f t="shared" ref="Q17:Q22" si="12">(P17/250)</f>
        <v>0.88</v>
      </c>
      <c r="R17" s="15">
        <f t="shared" ref="R17:R22" si="13">G17+I17+K17+M17+O17+Q17</f>
        <v>4.6586363636363632</v>
      </c>
      <c r="S17" s="28">
        <v>1</v>
      </c>
    </row>
    <row r="18" spans="1:20" x14ac:dyDescent="0.25">
      <c r="A18" s="24">
        <v>2</v>
      </c>
      <c r="B18" s="6" t="s">
        <v>32</v>
      </c>
      <c r="C18" s="6" t="s">
        <v>33</v>
      </c>
      <c r="D18" s="6"/>
      <c r="E18" s="6"/>
      <c r="F18" s="26">
        <v>93</v>
      </c>
      <c r="G18" s="27">
        <f t="shared" si="7"/>
        <v>0.77500000000000002</v>
      </c>
      <c r="H18" s="26">
        <v>74</v>
      </c>
      <c r="I18" s="27">
        <f t="shared" si="8"/>
        <v>0.67272727272727273</v>
      </c>
      <c r="J18" s="26">
        <v>97</v>
      </c>
      <c r="K18" s="27">
        <f t="shared" si="9"/>
        <v>0.44090909090909092</v>
      </c>
      <c r="L18" s="26">
        <v>59</v>
      </c>
      <c r="M18" s="27">
        <f t="shared" si="10"/>
        <v>0.59</v>
      </c>
      <c r="N18" s="26">
        <v>75</v>
      </c>
      <c r="O18" s="27">
        <f t="shared" si="11"/>
        <v>0.9375</v>
      </c>
      <c r="P18" s="26">
        <v>220</v>
      </c>
      <c r="Q18" s="27">
        <f t="shared" si="12"/>
        <v>0.88</v>
      </c>
      <c r="R18" s="15">
        <f t="shared" si="13"/>
        <v>4.2961363636363634</v>
      </c>
      <c r="S18" s="28">
        <v>2</v>
      </c>
    </row>
    <row r="19" spans="1:20" ht="15" customHeight="1" x14ac:dyDescent="0.25">
      <c r="A19" s="24">
        <v>9</v>
      </c>
      <c r="B19" s="6" t="s">
        <v>28</v>
      </c>
      <c r="C19" s="6" t="s">
        <v>29</v>
      </c>
      <c r="F19" s="26">
        <v>111</v>
      </c>
      <c r="G19" s="27">
        <f t="shared" si="7"/>
        <v>0.92500000000000004</v>
      </c>
      <c r="H19" s="26">
        <v>52</v>
      </c>
      <c r="I19" s="27">
        <f t="shared" si="8"/>
        <v>0.47272727272727272</v>
      </c>
      <c r="J19" s="26">
        <v>99</v>
      </c>
      <c r="K19" s="27">
        <f t="shared" si="9"/>
        <v>0.45</v>
      </c>
      <c r="L19" s="26">
        <v>63</v>
      </c>
      <c r="M19" s="27">
        <f t="shared" si="10"/>
        <v>0.63</v>
      </c>
      <c r="N19" s="26">
        <v>54</v>
      </c>
      <c r="O19" s="27">
        <f t="shared" si="11"/>
        <v>0.67500000000000004</v>
      </c>
      <c r="P19" s="26">
        <v>150</v>
      </c>
      <c r="Q19" s="27">
        <f t="shared" si="12"/>
        <v>0.6</v>
      </c>
      <c r="R19" s="15">
        <f t="shared" si="13"/>
        <v>3.7527272727272725</v>
      </c>
      <c r="S19" s="28">
        <v>3</v>
      </c>
    </row>
    <row r="20" spans="1:20" ht="15" customHeight="1" x14ac:dyDescent="0.25">
      <c r="A20" s="24">
        <v>4</v>
      </c>
      <c r="B20" s="6" t="s">
        <v>30</v>
      </c>
      <c r="C20" s="6" t="s">
        <v>61</v>
      </c>
      <c r="D20" s="6"/>
      <c r="E20" s="6"/>
      <c r="F20" s="26">
        <v>107</v>
      </c>
      <c r="G20" s="27">
        <f t="shared" si="7"/>
        <v>0.89166666666666672</v>
      </c>
      <c r="H20" s="26">
        <v>64</v>
      </c>
      <c r="I20" s="27">
        <f t="shared" si="8"/>
        <v>0.58181818181818179</v>
      </c>
      <c r="J20" s="26">
        <v>97</v>
      </c>
      <c r="K20" s="27">
        <f t="shared" si="9"/>
        <v>0.44090909090909092</v>
      </c>
      <c r="L20" s="26">
        <v>39</v>
      </c>
      <c r="M20" s="27">
        <f t="shared" si="10"/>
        <v>0.39</v>
      </c>
      <c r="N20" s="26">
        <v>60</v>
      </c>
      <c r="O20" s="27">
        <f t="shared" si="11"/>
        <v>0.75</v>
      </c>
      <c r="P20" s="26">
        <v>140</v>
      </c>
      <c r="Q20" s="27">
        <f t="shared" si="12"/>
        <v>0.56000000000000005</v>
      </c>
      <c r="R20" s="15">
        <f t="shared" si="13"/>
        <v>3.6143939393939397</v>
      </c>
      <c r="S20" s="28">
        <v>4</v>
      </c>
    </row>
    <row r="21" spans="1:20" ht="15" customHeight="1" x14ac:dyDescent="0.25">
      <c r="A21" s="24">
        <v>11</v>
      </c>
      <c r="B21" s="6" t="s">
        <v>32</v>
      </c>
      <c r="C21" s="6" t="s">
        <v>69</v>
      </c>
      <c r="D21" s="25"/>
      <c r="E21" s="25"/>
      <c r="F21" s="26">
        <v>96</v>
      </c>
      <c r="G21" s="27">
        <f t="shared" si="7"/>
        <v>0.8</v>
      </c>
      <c r="H21" s="26">
        <v>66</v>
      </c>
      <c r="I21" s="27">
        <f t="shared" si="8"/>
        <v>0.6</v>
      </c>
      <c r="J21" s="26">
        <v>54</v>
      </c>
      <c r="K21" s="27">
        <f t="shared" si="9"/>
        <v>0.24545454545454545</v>
      </c>
      <c r="L21" s="26">
        <v>64</v>
      </c>
      <c r="M21" s="27">
        <f t="shared" si="10"/>
        <v>0.64</v>
      </c>
      <c r="N21" s="26">
        <v>65</v>
      </c>
      <c r="O21" s="27">
        <f t="shared" si="11"/>
        <v>0.8125</v>
      </c>
      <c r="P21" s="26">
        <v>50</v>
      </c>
      <c r="Q21" s="27">
        <f t="shared" si="12"/>
        <v>0.2</v>
      </c>
      <c r="R21" s="15">
        <f t="shared" si="13"/>
        <v>3.2979545454545454</v>
      </c>
      <c r="S21" s="28">
        <v>5</v>
      </c>
    </row>
    <row r="22" spans="1:20" ht="15" customHeight="1" x14ac:dyDescent="0.25">
      <c r="A22" s="24"/>
      <c r="B22" s="6"/>
      <c r="C22" s="6"/>
      <c r="D22" s="25"/>
      <c r="E22" s="25"/>
      <c r="F22" s="26"/>
      <c r="G22" s="27">
        <f t="shared" si="7"/>
        <v>0</v>
      </c>
      <c r="H22" s="26"/>
      <c r="I22" s="27">
        <f t="shared" si="8"/>
        <v>0</v>
      </c>
      <c r="J22" s="26"/>
      <c r="K22" s="27">
        <f t="shared" si="9"/>
        <v>0</v>
      </c>
      <c r="L22" s="26"/>
      <c r="M22" s="27">
        <f t="shared" si="10"/>
        <v>0</v>
      </c>
      <c r="N22" s="26"/>
      <c r="O22" s="27">
        <f t="shared" si="11"/>
        <v>0</v>
      </c>
      <c r="P22" s="26"/>
      <c r="Q22" s="27">
        <f t="shared" si="12"/>
        <v>0</v>
      </c>
      <c r="R22" s="15">
        <f t="shared" si="13"/>
        <v>0</v>
      </c>
      <c r="S22" s="28"/>
    </row>
    <row r="23" spans="1:20" x14ac:dyDescent="0.25">
      <c r="A23" s="40"/>
      <c r="B23" s="30" t="s">
        <v>105</v>
      </c>
      <c r="C23" s="30" t="s">
        <v>105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34"/>
    </row>
    <row r="24" spans="1:20" ht="15.75" x14ac:dyDescent="0.25">
      <c r="A24" s="35"/>
      <c r="B24" s="36"/>
      <c r="C24" s="36"/>
      <c r="D24" s="37"/>
      <c r="E24" s="37"/>
      <c r="F24" s="65" t="s">
        <v>106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8"/>
      <c r="S24" s="39"/>
    </row>
    <row r="25" spans="1:20" x14ac:dyDescent="0.25">
      <c r="A25" s="17" t="s">
        <v>99</v>
      </c>
      <c r="B25" s="18" t="s">
        <v>15</v>
      </c>
      <c r="C25" s="18" t="s">
        <v>16</v>
      </c>
      <c r="D25" s="19" t="s">
        <v>100</v>
      </c>
      <c r="E25" s="19" t="s">
        <v>101</v>
      </c>
      <c r="F25" s="20" t="s">
        <v>102</v>
      </c>
      <c r="G25" s="20" t="s">
        <v>17</v>
      </c>
      <c r="H25" s="21" t="s">
        <v>102</v>
      </c>
      <c r="I25" s="21" t="s">
        <v>17</v>
      </c>
      <c r="J25" s="20" t="s">
        <v>102</v>
      </c>
      <c r="K25" s="20" t="s">
        <v>17</v>
      </c>
      <c r="L25" s="21" t="s">
        <v>102</v>
      </c>
      <c r="M25" s="21" t="s">
        <v>17</v>
      </c>
      <c r="N25" s="20" t="s">
        <v>102</v>
      </c>
      <c r="O25" s="20" t="s">
        <v>17</v>
      </c>
      <c r="P25" s="21" t="s">
        <v>102</v>
      </c>
      <c r="Q25" s="21" t="s">
        <v>17</v>
      </c>
      <c r="R25" s="22" t="s">
        <v>17</v>
      </c>
      <c r="S25" s="23" t="s">
        <v>103</v>
      </c>
    </row>
    <row r="26" spans="1:20" x14ac:dyDescent="0.25">
      <c r="A26" s="24">
        <v>16</v>
      </c>
      <c r="B26" s="6" t="s">
        <v>84</v>
      </c>
      <c r="C26" s="6" t="s">
        <v>19</v>
      </c>
      <c r="D26" s="25"/>
      <c r="E26" s="25"/>
      <c r="F26" s="26">
        <v>106</v>
      </c>
      <c r="G26" s="27">
        <f>(F26/120)</f>
        <v>0.8833333333333333</v>
      </c>
      <c r="H26" s="26">
        <v>81</v>
      </c>
      <c r="I26" s="27">
        <f>(H26/110)</f>
        <v>0.73636363636363633</v>
      </c>
      <c r="J26" s="26">
        <v>63</v>
      </c>
      <c r="K26" s="27">
        <f>(J26/220)</f>
        <v>0.28636363636363638</v>
      </c>
      <c r="L26" s="26">
        <v>98</v>
      </c>
      <c r="M26" s="27">
        <f>(L26/100)</f>
        <v>0.98</v>
      </c>
      <c r="N26" s="26">
        <v>60</v>
      </c>
      <c r="O26" s="27">
        <f>(N26/80)</f>
        <v>0.75</v>
      </c>
      <c r="P26" s="26">
        <v>35</v>
      </c>
      <c r="Q26" s="27">
        <f>(P26/100)</f>
        <v>0.35</v>
      </c>
      <c r="R26" s="15">
        <f>G26+I26+K26+M26+O26+Q26</f>
        <v>3.9860606060606059</v>
      </c>
      <c r="S26" s="28">
        <v>1</v>
      </c>
      <c r="T26" s="16" t="s">
        <v>107</v>
      </c>
    </row>
    <row r="27" spans="1:20" x14ac:dyDescent="0.25">
      <c r="A27" s="24"/>
      <c r="B27" s="6"/>
      <c r="C27" s="6"/>
      <c r="D27" s="25"/>
      <c r="E27" s="25"/>
      <c r="F27" s="26"/>
      <c r="G27" s="27">
        <f>(F27/120)</f>
        <v>0</v>
      </c>
      <c r="H27" s="26"/>
      <c r="I27" s="27">
        <f>(H27/110)</f>
        <v>0</v>
      </c>
      <c r="J27" s="26"/>
      <c r="K27" s="27">
        <f>(J27/220)</f>
        <v>0</v>
      </c>
      <c r="L27" s="26"/>
      <c r="M27" s="27">
        <f>(L27/100)</f>
        <v>0</v>
      </c>
      <c r="N27" s="26"/>
      <c r="O27" s="27">
        <f>(N27/80)</f>
        <v>0</v>
      </c>
      <c r="P27" s="26"/>
      <c r="Q27" s="27">
        <f>(P27/100)</f>
        <v>0</v>
      </c>
      <c r="R27" s="15">
        <f>G27+I27+K27+M27+O27+Q27</f>
        <v>0</v>
      </c>
      <c r="S27" s="28">
        <v>2</v>
      </c>
      <c r="T27" s="16" t="s">
        <v>107</v>
      </c>
    </row>
    <row r="28" spans="1:20" x14ac:dyDescent="0.25">
      <c r="A28" s="24"/>
      <c r="B28" s="6"/>
      <c r="C28" s="6"/>
      <c r="D28" s="25"/>
      <c r="E28" s="25"/>
      <c r="F28" s="26"/>
      <c r="G28" s="27">
        <f>(F28/120)</f>
        <v>0</v>
      </c>
      <c r="H28" s="26"/>
      <c r="I28" s="27">
        <f>(H28/110)</f>
        <v>0</v>
      </c>
      <c r="J28" s="26"/>
      <c r="K28" s="27">
        <f>(J28/220)</f>
        <v>0</v>
      </c>
      <c r="L28" s="26"/>
      <c r="M28" s="27">
        <f>(L28/100)</f>
        <v>0</v>
      </c>
      <c r="N28" s="26"/>
      <c r="O28" s="27">
        <f>(N28/80)</f>
        <v>0</v>
      </c>
      <c r="P28" s="26"/>
      <c r="Q28" s="27">
        <f>(P28/100)</f>
        <v>0</v>
      </c>
      <c r="R28" s="15">
        <f>G28+I28+K28+M28+O28+Q28</f>
        <v>0</v>
      </c>
      <c r="S28" s="28">
        <v>3</v>
      </c>
      <c r="T28" s="16" t="s">
        <v>107</v>
      </c>
    </row>
  </sheetData>
  <mergeCells count="11">
    <mergeCell ref="R2:S2"/>
    <mergeCell ref="F24:Q24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zoomScaleNormal="100" workbookViewId="0">
      <selection activeCell="T4" sqref="T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8.75" customHeight="1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41">
        <v>1</v>
      </c>
      <c r="B4" s="11" t="s">
        <v>18</v>
      </c>
      <c r="C4" s="42" t="s">
        <v>110</v>
      </c>
      <c r="D4" s="25"/>
      <c r="E4" s="25"/>
      <c r="F4" s="26">
        <v>120</v>
      </c>
      <c r="G4" s="27">
        <f t="shared" ref="G4:G17" si="0">(F4/120)</f>
        <v>1</v>
      </c>
      <c r="H4" s="26">
        <v>92</v>
      </c>
      <c r="I4" s="27">
        <f t="shared" ref="I4:I17" si="1">(H4/110)</f>
        <v>0.83636363636363631</v>
      </c>
      <c r="J4" s="26">
        <v>220</v>
      </c>
      <c r="K4" s="27">
        <f t="shared" ref="K4:K17" si="2">(J4/220)</f>
        <v>1</v>
      </c>
      <c r="L4" s="26">
        <v>74</v>
      </c>
      <c r="M4" s="27">
        <f t="shared" ref="M4:M17" si="3">(L4/100)</f>
        <v>0.74</v>
      </c>
      <c r="N4" s="26">
        <v>80</v>
      </c>
      <c r="O4" s="27">
        <f t="shared" ref="O4:O17" si="4">(N4/80)</f>
        <v>1</v>
      </c>
      <c r="P4" s="26">
        <v>60</v>
      </c>
      <c r="Q4" s="27">
        <f t="shared" ref="Q4:Q17" si="5">(P4/100)</f>
        <v>0.6</v>
      </c>
      <c r="R4" s="15">
        <f t="shared" ref="R4:R17" si="6">G4+I4+K4+M4+O4+Q4</f>
        <v>5.1763636363636358</v>
      </c>
      <c r="S4" s="28">
        <v>1</v>
      </c>
    </row>
    <row r="5" spans="1:19" x14ac:dyDescent="0.25">
      <c r="A5" s="41">
        <v>5</v>
      </c>
      <c r="B5" s="11" t="s">
        <v>28</v>
      </c>
      <c r="C5" s="42" t="s">
        <v>21</v>
      </c>
      <c r="D5" s="25"/>
      <c r="E5" s="25"/>
      <c r="F5" s="26">
        <v>112</v>
      </c>
      <c r="G5" s="27">
        <f t="shared" si="0"/>
        <v>0.93333333333333335</v>
      </c>
      <c r="H5" s="26">
        <v>74</v>
      </c>
      <c r="I5" s="27">
        <f t="shared" si="1"/>
        <v>0.67272727272727273</v>
      </c>
      <c r="J5" s="26">
        <v>170</v>
      </c>
      <c r="K5" s="27">
        <f t="shared" si="2"/>
        <v>0.77272727272727271</v>
      </c>
      <c r="L5" s="26">
        <v>63</v>
      </c>
      <c r="M5" s="27">
        <f t="shared" si="3"/>
        <v>0.63</v>
      </c>
      <c r="N5" s="26">
        <v>75</v>
      </c>
      <c r="O5" s="27">
        <f t="shared" si="4"/>
        <v>0.9375</v>
      </c>
      <c r="P5" s="26">
        <v>85</v>
      </c>
      <c r="Q5" s="27">
        <f t="shared" si="5"/>
        <v>0.85</v>
      </c>
      <c r="R5" s="15">
        <f t="shared" si="6"/>
        <v>4.7962878787878784</v>
      </c>
      <c r="S5" s="28">
        <v>2</v>
      </c>
    </row>
    <row r="6" spans="1:19" ht="15" customHeight="1" x14ac:dyDescent="0.25">
      <c r="A6" s="41">
        <v>24</v>
      </c>
      <c r="B6" s="11" t="s">
        <v>30</v>
      </c>
      <c r="C6" s="42" t="s">
        <v>111</v>
      </c>
      <c r="D6" s="25"/>
      <c r="E6" s="25"/>
      <c r="F6" s="26">
        <v>119</v>
      </c>
      <c r="G6" s="27">
        <f t="shared" si="0"/>
        <v>0.9916666666666667</v>
      </c>
      <c r="H6" s="26">
        <v>110</v>
      </c>
      <c r="I6" s="27">
        <f t="shared" si="1"/>
        <v>1</v>
      </c>
      <c r="J6" s="26">
        <v>113</v>
      </c>
      <c r="K6" s="27">
        <f t="shared" si="2"/>
        <v>0.51363636363636367</v>
      </c>
      <c r="L6" s="26">
        <v>48</v>
      </c>
      <c r="M6" s="27">
        <f t="shared" si="3"/>
        <v>0.48</v>
      </c>
      <c r="N6" s="26">
        <v>75</v>
      </c>
      <c r="O6" s="27">
        <f t="shared" si="4"/>
        <v>0.9375</v>
      </c>
      <c r="P6" s="26">
        <v>35</v>
      </c>
      <c r="Q6" s="27">
        <f t="shared" si="5"/>
        <v>0.35</v>
      </c>
      <c r="R6" s="15">
        <f t="shared" si="6"/>
        <v>4.27280303030303</v>
      </c>
      <c r="S6" s="28">
        <v>3</v>
      </c>
    </row>
    <row r="7" spans="1:19" x14ac:dyDescent="0.25">
      <c r="A7" s="41">
        <v>21</v>
      </c>
      <c r="B7" s="11" t="s">
        <v>22</v>
      </c>
      <c r="C7" s="42" t="s">
        <v>112</v>
      </c>
      <c r="D7" s="25"/>
      <c r="E7" s="25"/>
      <c r="F7" s="26">
        <v>113</v>
      </c>
      <c r="G7" s="27">
        <f t="shared" si="0"/>
        <v>0.94166666666666665</v>
      </c>
      <c r="H7" s="26">
        <v>98</v>
      </c>
      <c r="I7" s="27">
        <f t="shared" si="1"/>
        <v>0.89090909090909087</v>
      </c>
      <c r="J7" s="26">
        <v>103</v>
      </c>
      <c r="K7" s="27">
        <f t="shared" si="2"/>
        <v>0.4681818181818182</v>
      </c>
      <c r="L7" s="26">
        <v>55</v>
      </c>
      <c r="M7" s="27">
        <f t="shared" si="3"/>
        <v>0.55000000000000004</v>
      </c>
      <c r="N7" s="26">
        <v>70</v>
      </c>
      <c r="O7" s="27">
        <f t="shared" si="4"/>
        <v>0.875</v>
      </c>
      <c r="P7" s="26">
        <v>50</v>
      </c>
      <c r="Q7" s="27">
        <f t="shared" si="5"/>
        <v>0.5</v>
      </c>
      <c r="R7" s="15">
        <f t="shared" si="6"/>
        <v>4.2257575757575756</v>
      </c>
      <c r="S7" s="28">
        <v>4</v>
      </c>
    </row>
    <row r="8" spans="1:19" x14ac:dyDescent="0.25">
      <c r="A8" s="41">
        <v>6</v>
      </c>
      <c r="B8" s="6" t="s">
        <v>22</v>
      </c>
      <c r="C8" s="43" t="s">
        <v>37</v>
      </c>
      <c r="D8" s="25"/>
      <c r="E8" s="25"/>
      <c r="F8" s="26">
        <v>113</v>
      </c>
      <c r="G8" s="27">
        <f t="shared" si="0"/>
        <v>0.94166666666666665</v>
      </c>
      <c r="H8" s="26">
        <v>107</v>
      </c>
      <c r="I8" s="27">
        <f t="shared" si="1"/>
        <v>0.97272727272727277</v>
      </c>
      <c r="J8" s="26">
        <v>115</v>
      </c>
      <c r="K8" s="27">
        <f t="shared" si="2"/>
        <v>0.52272727272727271</v>
      </c>
      <c r="L8" s="26">
        <v>50</v>
      </c>
      <c r="M8" s="27">
        <f t="shared" si="3"/>
        <v>0.5</v>
      </c>
      <c r="N8" s="26">
        <v>58</v>
      </c>
      <c r="O8" s="27">
        <f t="shared" si="4"/>
        <v>0.72499999999999998</v>
      </c>
      <c r="P8" s="26">
        <v>45</v>
      </c>
      <c r="Q8" s="27">
        <f t="shared" si="5"/>
        <v>0.45</v>
      </c>
      <c r="R8" s="15">
        <f t="shared" si="6"/>
        <v>4.1121212121212123</v>
      </c>
      <c r="S8" s="28">
        <v>5</v>
      </c>
    </row>
    <row r="9" spans="1:19" x14ac:dyDescent="0.25">
      <c r="A9" s="41">
        <v>23</v>
      </c>
      <c r="B9" s="11" t="s">
        <v>30</v>
      </c>
      <c r="C9" s="42" t="s">
        <v>113</v>
      </c>
      <c r="D9" s="25"/>
      <c r="E9" s="25"/>
      <c r="F9" s="26">
        <v>101</v>
      </c>
      <c r="G9" s="27">
        <f t="shared" si="0"/>
        <v>0.84166666666666667</v>
      </c>
      <c r="H9" s="26">
        <v>98</v>
      </c>
      <c r="I9" s="27">
        <f t="shared" si="1"/>
        <v>0.89090909090909087</v>
      </c>
      <c r="J9" s="26">
        <v>102</v>
      </c>
      <c r="K9" s="27">
        <f t="shared" si="2"/>
        <v>0.46363636363636362</v>
      </c>
      <c r="L9" s="26">
        <v>22</v>
      </c>
      <c r="M9" s="27">
        <f t="shared" si="3"/>
        <v>0.22</v>
      </c>
      <c r="N9" s="26">
        <v>65</v>
      </c>
      <c r="O9" s="27">
        <f t="shared" si="4"/>
        <v>0.8125</v>
      </c>
      <c r="P9" s="26">
        <v>85</v>
      </c>
      <c r="Q9" s="27">
        <f t="shared" si="5"/>
        <v>0.85</v>
      </c>
      <c r="R9" s="15">
        <f t="shared" si="6"/>
        <v>4.0787121212121216</v>
      </c>
      <c r="S9" s="28">
        <v>6</v>
      </c>
    </row>
    <row r="10" spans="1:19" x14ac:dyDescent="0.25">
      <c r="A10" s="41">
        <v>22</v>
      </c>
      <c r="B10" s="11" t="s">
        <v>24</v>
      </c>
      <c r="C10" s="42" t="s">
        <v>114</v>
      </c>
      <c r="D10" s="25"/>
      <c r="E10" s="25"/>
      <c r="F10" s="26">
        <v>115</v>
      </c>
      <c r="G10" s="27">
        <f t="shared" si="0"/>
        <v>0.95833333333333337</v>
      </c>
      <c r="H10" s="26">
        <v>86</v>
      </c>
      <c r="I10" s="27">
        <f t="shared" si="1"/>
        <v>0.78181818181818186</v>
      </c>
      <c r="J10" s="26">
        <v>83</v>
      </c>
      <c r="K10" s="27">
        <f t="shared" si="2"/>
        <v>0.37727272727272726</v>
      </c>
      <c r="L10" s="26">
        <v>48</v>
      </c>
      <c r="M10" s="27">
        <f t="shared" si="3"/>
        <v>0.48</v>
      </c>
      <c r="N10" s="26">
        <v>65</v>
      </c>
      <c r="O10" s="27">
        <f t="shared" si="4"/>
        <v>0.8125</v>
      </c>
      <c r="P10" s="26">
        <v>60</v>
      </c>
      <c r="Q10" s="27">
        <f t="shared" si="5"/>
        <v>0.6</v>
      </c>
      <c r="R10" s="15">
        <f t="shared" si="6"/>
        <v>4.0099242424242423</v>
      </c>
      <c r="S10" s="28">
        <v>7</v>
      </c>
    </row>
    <row r="11" spans="1:19" x14ac:dyDescent="0.25">
      <c r="A11" s="41">
        <v>2</v>
      </c>
      <c r="B11" s="11" t="s">
        <v>28</v>
      </c>
      <c r="C11" s="42" t="s">
        <v>115</v>
      </c>
      <c r="D11" s="25"/>
      <c r="E11" s="25"/>
      <c r="F11" s="26">
        <v>116</v>
      </c>
      <c r="G11" s="27">
        <f t="shared" si="0"/>
        <v>0.96666666666666667</v>
      </c>
      <c r="H11" s="26">
        <v>104</v>
      </c>
      <c r="I11" s="27">
        <f t="shared" si="1"/>
        <v>0.94545454545454544</v>
      </c>
      <c r="J11" s="26">
        <v>102</v>
      </c>
      <c r="K11" s="27">
        <f t="shared" si="2"/>
        <v>0.46363636363636362</v>
      </c>
      <c r="L11" s="26">
        <v>27</v>
      </c>
      <c r="M11" s="27">
        <f t="shared" si="3"/>
        <v>0.27</v>
      </c>
      <c r="N11" s="26">
        <v>64</v>
      </c>
      <c r="O11" s="27">
        <f t="shared" si="4"/>
        <v>0.8</v>
      </c>
      <c r="P11" s="26">
        <v>50</v>
      </c>
      <c r="Q11" s="27">
        <f t="shared" si="5"/>
        <v>0.5</v>
      </c>
      <c r="R11" s="15">
        <f t="shared" si="6"/>
        <v>3.9457575757575762</v>
      </c>
      <c r="S11" s="28">
        <v>8</v>
      </c>
    </row>
    <row r="12" spans="1:19" x14ac:dyDescent="0.25">
      <c r="A12" s="41">
        <v>33</v>
      </c>
      <c r="B12" s="11" t="s">
        <v>26</v>
      </c>
      <c r="C12" s="42" t="s">
        <v>116</v>
      </c>
      <c r="D12" s="25"/>
      <c r="E12" s="25"/>
      <c r="F12" s="26">
        <v>90</v>
      </c>
      <c r="G12" s="27">
        <f t="shared" si="0"/>
        <v>0.75</v>
      </c>
      <c r="H12" s="26">
        <v>68</v>
      </c>
      <c r="I12" s="27">
        <f t="shared" si="1"/>
        <v>0.61818181818181817</v>
      </c>
      <c r="J12" s="26">
        <v>57</v>
      </c>
      <c r="K12" s="27">
        <f t="shared" si="2"/>
        <v>0.25909090909090909</v>
      </c>
      <c r="L12" s="26">
        <v>69</v>
      </c>
      <c r="M12" s="27">
        <f t="shared" si="3"/>
        <v>0.69</v>
      </c>
      <c r="N12" s="26">
        <v>70</v>
      </c>
      <c r="O12" s="27">
        <f t="shared" si="4"/>
        <v>0.875</v>
      </c>
      <c r="P12" s="26">
        <v>40</v>
      </c>
      <c r="Q12" s="27">
        <f t="shared" si="5"/>
        <v>0.4</v>
      </c>
      <c r="R12" s="15">
        <f t="shared" si="6"/>
        <v>3.5922727272727273</v>
      </c>
      <c r="S12" s="28">
        <v>9</v>
      </c>
    </row>
    <row r="13" spans="1:19" x14ac:dyDescent="0.25">
      <c r="A13" s="41">
        <v>4</v>
      </c>
      <c r="B13" s="11" t="s">
        <v>35</v>
      </c>
      <c r="C13" s="42" t="s">
        <v>117</v>
      </c>
      <c r="D13" s="25"/>
      <c r="E13" s="25"/>
      <c r="F13" s="26">
        <v>109</v>
      </c>
      <c r="G13" s="27">
        <f t="shared" si="0"/>
        <v>0.90833333333333333</v>
      </c>
      <c r="H13" s="26">
        <v>86</v>
      </c>
      <c r="I13" s="27">
        <f t="shared" si="1"/>
        <v>0.78181818181818186</v>
      </c>
      <c r="J13" s="26">
        <v>112</v>
      </c>
      <c r="K13" s="27">
        <f t="shared" si="2"/>
        <v>0.50909090909090904</v>
      </c>
      <c r="L13" s="26">
        <v>24</v>
      </c>
      <c r="M13" s="27">
        <f t="shared" si="3"/>
        <v>0.24</v>
      </c>
      <c r="N13" s="26">
        <v>58</v>
      </c>
      <c r="O13" s="27">
        <f t="shared" si="4"/>
        <v>0.72499999999999998</v>
      </c>
      <c r="P13" s="26">
        <v>35</v>
      </c>
      <c r="Q13" s="27">
        <f t="shared" si="5"/>
        <v>0.35</v>
      </c>
      <c r="R13" s="15">
        <f t="shared" si="6"/>
        <v>3.5142424242424246</v>
      </c>
      <c r="S13" s="28">
        <v>10</v>
      </c>
    </row>
    <row r="14" spans="1:19" x14ac:dyDescent="0.25">
      <c r="A14" s="41">
        <v>13</v>
      </c>
      <c r="B14" s="11" t="s">
        <v>22</v>
      </c>
      <c r="C14" s="42" t="s">
        <v>38</v>
      </c>
      <c r="D14" s="25"/>
      <c r="E14" s="25"/>
      <c r="F14" s="26">
        <v>91</v>
      </c>
      <c r="G14" s="27">
        <f t="shared" si="0"/>
        <v>0.7583333333333333</v>
      </c>
      <c r="H14" s="26">
        <v>70</v>
      </c>
      <c r="I14" s="27">
        <f t="shared" si="1"/>
        <v>0.63636363636363635</v>
      </c>
      <c r="J14" s="26">
        <v>0</v>
      </c>
      <c r="K14" s="27">
        <f t="shared" si="2"/>
        <v>0</v>
      </c>
      <c r="L14" s="26">
        <v>47</v>
      </c>
      <c r="M14" s="27">
        <f t="shared" si="3"/>
        <v>0.47</v>
      </c>
      <c r="N14" s="26">
        <v>47</v>
      </c>
      <c r="O14" s="27">
        <f t="shared" si="4"/>
        <v>0.58750000000000002</v>
      </c>
      <c r="P14" s="26">
        <v>50</v>
      </c>
      <c r="Q14" s="27">
        <f t="shared" si="5"/>
        <v>0.5</v>
      </c>
      <c r="R14" s="15">
        <f t="shared" si="6"/>
        <v>2.9521969696969697</v>
      </c>
      <c r="S14" s="28">
        <v>11</v>
      </c>
    </row>
    <row r="15" spans="1:19" x14ac:dyDescent="0.25">
      <c r="A15" s="41">
        <v>45</v>
      </c>
      <c r="B15" s="6" t="s">
        <v>32</v>
      </c>
      <c r="C15" s="43" t="s">
        <v>33</v>
      </c>
      <c r="D15" s="25"/>
      <c r="E15" s="25"/>
      <c r="F15" s="26">
        <v>85</v>
      </c>
      <c r="G15" s="27">
        <f t="shared" si="0"/>
        <v>0.70833333333333337</v>
      </c>
      <c r="H15" s="26">
        <v>29</v>
      </c>
      <c r="I15" s="27">
        <f t="shared" si="1"/>
        <v>0.26363636363636361</v>
      </c>
      <c r="J15" s="26">
        <v>37</v>
      </c>
      <c r="K15" s="27">
        <f t="shared" si="2"/>
        <v>0.16818181818181818</v>
      </c>
      <c r="L15" s="26">
        <v>38</v>
      </c>
      <c r="M15" s="27">
        <f t="shared" si="3"/>
        <v>0.38</v>
      </c>
      <c r="N15" s="26">
        <v>50</v>
      </c>
      <c r="O15" s="27">
        <f t="shared" si="4"/>
        <v>0.625</v>
      </c>
      <c r="P15" s="26">
        <v>30</v>
      </c>
      <c r="Q15" s="27">
        <f t="shared" si="5"/>
        <v>0.3</v>
      </c>
      <c r="R15" s="15">
        <f t="shared" si="6"/>
        <v>2.4451515151515149</v>
      </c>
      <c r="S15" s="28">
        <v>12</v>
      </c>
    </row>
    <row r="16" spans="1:19" x14ac:dyDescent="0.25">
      <c r="A16" s="41">
        <v>18</v>
      </c>
      <c r="B16" s="11" t="s">
        <v>28</v>
      </c>
      <c r="C16" s="42" t="s">
        <v>118</v>
      </c>
      <c r="D16" s="25"/>
      <c r="E16" s="25"/>
      <c r="F16" s="26">
        <v>108</v>
      </c>
      <c r="G16" s="27">
        <f t="shared" si="0"/>
        <v>0.9</v>
      </c>
      <c r="H16" s="26">
        <v>26</v>
      </c>
      <c r="I16" s="27">
        <f t="shared" si="1"/>
        <v>0.23636363636363636</v>
      </c>
      <c r="J16" s="26">
        <v>39</v>
      </c>
      <c r="K16" s="27">
        <f t="shared" si="2"/>
        <v>0.17727272727272728</v>
      </c>
      <c r="L16" s="26">
        <v>37</v>
      </c>
      <c r="M16" s="27">
        <f t="shared" si="3"/>
        <v>0.37</v>
      </c>
      <c r="N16" s="26">
        <v>40</v>
      </c>
      <c r="O16" s="27">
        <f t="shared" si="4"/>
        <v>0.5</v>
      </c>
      <c r="P16" s="26">
        <v>25</v>
      </c>
      <c r="Q16" s="27">
        <f t="shared" si="5"/>
        <v>0.25</v>
      </c>
      <c r="R16" s="15">
        <f t="shared" si="6"/>
        <v>2.4336363636363636</v>
      </c>
      <c r="S16" s="28">
        <v>13</v>
      </c>
    </row>
    <row r="17" spans="1:19" x14ac:dyDescent="0.25">
      <c r="A17" s="41">
        <v>7</v>
      </c>
      <c r="B17" s="11" t="s">
        <v>54</v>
      </c>
      <c r="C17" s="42" t="s">
        <v>55</v>
      </c>
      <c r="D17" s="25"/>
      <c r="E17" s="25"/>
      <c r="F17" s="26">
        <v>101</v>
      </c>
      <c r="G17" s="27">
        <f t="shared" si="0"/>
        <v>0.84166666666666667</v>
      </c>
      <c r="H17" s="26">
        <v>57</v>
      </c>
      <c r="I17" s="27">
        <f t="shared" si="1"/>
        <v>0.51818181818181819</v>
      </c>
      <c r="J17" s="26">
        <v>59</v>
      </c>
      <c r="K17" s="27">
        <f t="shared" si="2"/>
        <v>0.26818181818181819</v>
      </c>
      <c r="L17" s="26">
        <v>28</v>
      </c>
      <c r="M17" s="27">
        <f t="shared" si="3"/>
        <v>0.28000000000000003</v>
      </c>
      <c r="N17" s="26">
        <v>35</v>
      </c>
      <c r="O17" s="27">
        <f t="shared" si="4"/>
        <v>0.4375</v>
      </c>
      <c r="P17" s="26">
        <v>7</v>
      </c>
      <c r="Q17" s="27">
        <f t="shared" si="5"/>
        <v>7.0000000000000007E-2</v>
      </c>
      <c r="R17" s="15">
        <f t="shared" si="6"/>
        <v>2.415530303030303</v>
      </c>
      <c r="S17" s="28">
        <v>14</v>
      </c>
    </row>
    <row r="18" spans="1:19" ht="15" customHeight="1" x14ac:dyDescent="0.25">
      <c r="A18" s="29"/>
      <c r="B18" s="30"/>
      <c r="C18" s="44"/>
      <c r="D18" s="30"/>
      <c r="E18" s="30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31"/>
      <c r="Q18" s="32"/>
      <c r="R18" s="33"/>
      <c r="S18" s="34"/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104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99</v>
      </c>
      <c r="B20" s="18" t="s">
        <v>15</v>
      </c>
      <c r="C20" s="18" t="s">
        <v>16</v>
      </c>
      <c r="D20" s="19" t="s">
        <v>100</v>
      </c>
      <c r="E20" s="19" t="s">
        <v>101</v>
      </c>
      <c r="F20" s="20" t="s">
        <v>102</v>
      </c>
      <c r="G20" s="20" t="s">
        <v>17</v>
      </c>
      <c r="H20" s="21" t="s">
        <v>102</v>
      </c>
      <c r="I20" s="21" t="s">
        <v>17</v>
      </c>
      <c r="J20" s="20" t="s">
        <v>102</v>
      </c>
      <c r="K20" s="20" t="s">
        <v>17</v>
      </c>
      <c r="L20" s="21" t="s">
        <v>102</v>
      </c>
      <c r="M20" s="21" t="s">
        <v>17</v>
      </c>
      <c r="N20" s="20" t="s">
        <v>102</v>
      </c>
      <c r="O20" s="20" t="s">
        <v>17</v>
      </c>
      <c r="P20" s="21" t="s">
        <v>102</v>
      </c>
      <c r="Q20" s="21" t="s">
        <v>17</v>
      </c>
      <c r="R20" s="22" t="s">
        <v>17</v>
      </c>
      <c r="S20" s="23" t="s">
        <v>103</v>
      </c>
    </row>
    <row r="21" spans="1:19" x14ac:dyDescent="0.25">
      <c r="A21" s="41">
        <v>32</v>
      </c>
      <c r="B21" s="11" t="s">
        <v>28</v>
      </c>
      <c r="C21" s="12" t="s">
        <v>119</v>
      </c>
      <c r="D21" s="6"/>
      <c r="E21" s="6"/>
      <c r="F21" s="26">
        <v>113</v>
      </c>
      <c r="G21" s="27">
        <f t="shared" ref="G21:G31" si="7">(F21/120)</f>
        <v>0.94166666666666665</v>
      </c>
      <c r="H21" s="26">
        <v>92</v>
      </c>
      <c r="I21" s="27">
        <f t="shared" ref="I21:I31" si="8">(H21/110)</f>
        <v>0.83636363636363631</v>
      </c>
      <c r="J21" s="26">
        <v>104</v>
      </c>
      <c r="K21" s="27">
        <f t="shared" ref="K21:K31" si="9">(J21/220)</f>
        <v>0.47272727272727272</v>
      </c>
      <c r="L21" s="26">
        <v>74</v>
      </c>
      <c r="M21" s="27">
        <f t="shared" ref="M21:M31" si="10">(L21/100)</f>
        <v>0.74</v>
      </c>
      <c r="N21" s="26">
        <v>80</v>
      </c>
      <c r="O21" s="27">
        <f t="shared" ref="O21:O31" si="11">(N21/80)</f>
        <v>1</v>
      </c>
      <c r="P21" s="26">
        <v>200</v>
      </c>
      <c r="Q21" s="27">
        <f t="shared" ref="Q21:Q31" si="12">(P21/250)</f>
        <v>0.8</v>
      </c>
      <c r="R21" s="15">
        <f t="shared" ref="R21:R31" si="13">G21+I21+K21+M21+O21+Q21</f>
        <v>4.7907575757575751</v>
      </c>
      <c r="S21" s="28">
        <v>1</v>
      </c>
    </row>
    <row r="22" spans="1:19" x14ac:dyDescent="0.25">
      <c r="A22" s="41">
        <v>31</v>
      </c>
      <c r="B22" s="11" t="s">
        <v>64</v>
      </c>
      <c r="C22" s="12" t="s">
        <v>65</v>
      </c>
      <c r="D22" s="6"/>
      <c r="E22" s="6"/>
      <c r="F22" s="26">
        <v>112</v>
      </c>
      <c r="G22" s="27">
        <f t="shared" si="7"/>
        <v>0.93333333333333335</v>
      </c>
      <c r="H22" s="26">
        <v>56</v>
      </c>
      <c r="I22" s="27">
        <f t="shared" si="8"/>
        <v>0.50909090909090904</v>
      </c>
      <c r="J22" s="26">
        <v>134</v>
      </c>
      <c r="K22" s="27">
        <f t="shared" si="9"/>
        <v>0.60909090909090913</v>
      </c>
      <c r="L22" s="26">
        <v>65</v>
      </c>
      <c r="M22" s="27">
        <f t="shared" si="10"/>
        <v>0.65</v>
      </c>
      <c r="N22" s="26">
        <v>65</v>
      </c>
      <c r="O22" s="27">
        <f t="shared" si="11"/>
        <v>0.8125</v>
      </c>
      <c r="P22" s="26">
        <v>200</v>
      </c>
      <c r="Q22" s="27">
        <f t="shared" si="12"/>
        <v>0.8</v>
      </c>
      <c r="R22" s="15">
        <f t="shared" si="13"/>
        <v>4.3140151515151519</v>
      </c>
      <c r="S22" s="28">
        <v>2</v>
      </c>
    </row>
    <row r="23" spans="1:19" x14ac:dyDescent="0.25">
      <c r="A23" s="41">
        <v>8</v>
      </c>
      <c r="B23" s="11" t="s">
        <v>66</v>
      </c>
      <c r="C23" s="12" t="s">
        <v>67</v>
      </c>
      <c r="D23" s="25"/>
      <c r="E23" s="25"/>
      <c r="F23" s="26">
        <v>103</v>
      </c>
      <c r="G23" s="27">
        <f t="shared" si="7"/>
        <v>0.85833333333333328</v>
      </c>
      <c r="H23" s="26">
        <v>87</v>
      </c>
      <c r="I23" s="27">
        <f t="shared" si="8"/>
        <v>0.79090909090909089</v>
      </c>
      <c r="J23" s="26">
        <v>88</v>
      </c>
      <c r="K23" s="27">
        <f t="shared" si="9"/>
        <v>0.4</v>
      </c>
      <c r="L23" s="26">
        <v>49</v>
      </c>
      <c r="M23" s="27">
        <f t="shared" si="10"/>
        <v>0.49</v>
      </c>
      <c r="N23" s="26">
        <v>65</v>
      </c>
      <c r="O23" s="27">
        <f t="shared" si="11"/>
        <v>0.8125</v>
      </c>
      <c r="P23" s="26">
        <v>170</v>
      </c>
      <c r="Q23" s="27">
        <f t="shared" si="12"/>
        <v>0.68</v>
      </c>
      <c r="R23" s="15">
        <f t="shared" si="13"/>
        <v>4.0317424242424238</v>
      </c>
      <c r="S23" s="28">
        <v>3</v>
      </c>
    </row>
    <row r="24" spans="1:19" x14ac:dyDescent="0.25">
      <c r="A24" s="41">
        <v>17</v>
      </c>
      <c r="B24" s="11" t="s">
        <v>28</v>
      </c>
      <c r="C24" s="12" t="s">
        <v>115</v>
      </c>
      <c r="D24" s="25"/>
      <c r="E24" s="25"/>
      <c r="F24" s="26">
        <v>108</v>
      </c>
      <c r="G24" s="27">
        <f t="shared" si="7"/>
        <v>0.9</v>
      </c>
      <c r="H24" s="26">
        <v>68</v>
      </c>
      <c r="I24" s="27">
        <f t="shared" si="8"/>
        <v>0.61818181818181817</v>
      </c>
      <c r="J24" s="26">
        <v>104</v>
      </c>
      <c r="K24" s="27">
        <f t="shared" si="9"/>
        <v>0.47272727272727272</v>
      </c>
      <c r="L24" s="26">
        <v>47</v>
      </c>
      <c r="M24" s="27">
        <f t="shared" si="10"/>
        <v>0.47</v>
      </c>
      <c r="N24" s="26">
        <v>75</v>
      </c>
      <c r="O24" s="27">
        <f t="shared" si="11"/>
        <v>0.9375</v>
      </c>
      <c r="P24" s="26">
        <v>150</v>
      </c>
      <c r="Q24" s="27">
        <f t="shared" si="12"/>
        <v>0.6</v>
      </c>
      <c r="R24" s="15">
        <f t="shared" si="13"/>
        <v>3.998409090909091</v>
      </c>
      <c r="S24" s="28">
        <v>4</v>
      </c>
    </row>
    <row r="25" spans="1:19" x14ac:dyDescent="0.25">
      <c r="A25" s="41">
        <v>25</v>
      </c>
      <c r="B25" s="11" t="s">
        <v>62</v>
      </c>
      <c r="C25" s="12" t="s">
        <v>120</v>
      </c>
      <c r="F25" s="26">
        <v>106</v>
      </c>
      <c r="G25" s="27">
        <f t="shared" si="7"/>
        <v>0.8833333333333333</v>
      </c>
      <c r="H25" s="26">
        <v>63</v>
      </c>
      <c r="I25" s="27">
        <f t="shared" si="8"/>
        <v>0.57272727272727275</v>
      </c>
      <c r="J25" s="26">
        <v>53</v>
      </c>
      <c r="K25" s="27">
        <f t="shared" si="9"/>
        <v>0.24090909090909091</v>
      </c>
      <c r="L25" s="26">
        <v>53</v>
      </c>
      <c r="M25" s="27">
        <f t="shared" si="10"/>
        <v>0.53</v>
      </c>
      <c r="N25" s="26">
        <v>80</v>
      </c>
      <c r="O25" s="27">
        <f t="shared" si="11"/>
        <v>1</v>
      </c>
      <c r="P25" s="26">
        <v>190</v>
      </c>
      <c r="Q25" s="27">
        <f t="shared" si="12"/>
        <v>0.76</v>
      </c>
      <c r="R25" s="15">
        <f t="shared" si="13"/>
        <v>3.9869696969696973</v>
      </c>
      <c r="S25" s="28">
        <v>5</v>
      </c>
    </row>
    <row r="26" spans="1:19" x14ac:dyDescent="0.25">
      <c r="A26" s="41">
        <v>30</v>
      </c>
      <c r="B26" s="11" t="s">
        <v>32</v>
      </c>
      <c r="C26" s="12" t="s">
        <v>33</v>
      </c>
      <c r="D26" s="25"/>
      <c r="E26" s="25"/>
      <c r="F26" s="26">
        <v>112</v>
      </c>
      <c r="G26" s="27">
        <f t="shared" si="7"/>
        <v>0.93333333333333335</v>
      </c>
      <c r="H26" s="26">
        <v>86</v>
      </c>
      <c r="I26" s="27">
        <f t="shared" si="8"/>
        <v>0.78181818181818186</v>
      </c>
      <c r="J26" s="26">
        <v>25</v>
      </c>
      <c r="K26" s="27">
        <f t="shared" si="9"/>
        <v>0.11363636363636363</v>
      </c>
      <c r="L26" s="26">
        <v>64</v>
      </c>
      <c r="M26" s="27">
        <f t="shared" si="10"/>
        <v>0.64</v>
      </c>
      <c r="N26" s="26">
        <v>50</v>
      </c>
      <c r="O26" s="27">
        <f t="shared" si="11"/>
        <v>0.625</v>
      </c>
      <c r="P26" s="26">
        <v>180</v>
      </c>
      <c r="Q26" s="27">
        <f t="shared" si="12"/>
        <v>0.72</v>
      </c>
      <c r="R26" s="15">
        <f t="shared" si="13"/>
        <v>3.8137878787878785</v>
      </c>
      <c r="S26" s="28">
        <v>6</v>
      </c>
    </row>
    <row r="27" spans="1:19" ht="15" customHeight="1" x14ac:dyDescent="0.25">
      <c r="A27" s="41">
        <v>15</v>
      </c>
      <c r="B27" s="11" t="s">
        <v>28</v>
      </c>
      <c r="C27" s="12" t="s">
        <v>121</v>
      </c>
      <c r="D27" s="6"/>
      <c r="E27" s="6"/>
      <c r="F27" s="26">
        <v>108</v>
      </c>
      <c r="G27" s="27">
        <f t="shared" si="7"/>
        <v>0.9</v>
      </c>
      <c r="H27" s="26">
        <v>42</v>
      </c>
      <c r="I27" s="27">
        <f t="shared" si="8"/>
        <v>0.38181818181818183</v>
      </c>
      <c r="J27" s="26">
        <v>69</v>
      </c>
      <c r="K27" s="27">
        <f t="shared" si="9"/>
        <v>0.31363636363636366</v>
      </c>
      <c r="L27" s="26">
        <v>65</v>
      </c>
      <c r="M27" s="27">
        <f t="shared" si="10"/>
        <v>0.65</v>
      </c>
      <c r="N27" s="26">
        <v>52</v>
      </c>
      <c r="O27" s="27">
        <f t="shared" si="11"/>
        <v>0.65</v>
      </c>
      <c r="P27" s="26">
        <v>160</v>
      </c>
      <c r="Q27" s="27">
        <f t="shared" si="12"/>
        <v>0.64</v>
      </c>
      <c r="R27" s="15">
        <f t="shared" si="13"/>
        <v>3.5354545454545456</v>
      </c>
      <c r="S27" s="28">
        <v>7</v>
      </c>
    </row>
    <row r="28" spans="1:19" ht="15" customHeight="1" x14ac:dyDescent="0.25">
      <c r="A28" s="41">
        <v>27</v>
      </c>
      <c r="B28" s="11" t="s">
        <v>42</v>
      </c>
      <c r="C28" s="12" t="s">
        <v>75</v>
      </c>
      <c r="D28" s="6"/>
      <c r="E28" s="6"/>
      <c r="F28" s="26">
        <v>96</v>
      </c>
      <c r="G28" s="27">
        <f t="shared" si="7"/>
        <v>0.8</v>
      </c>
      <c r="H28" s="26">
        <v>52</v>
      </c>
      <c r="I28" s="27">
        <f t="shared" si="8"/>
        <v>0.47272727272727272</v>
      </c>
      <c r="J28" s="26">
        <v>71</v>
      </c>
      <c r="K28" s="27">
        <f t="shared" si="9"/>
        <v>0.32272727272727275</v>
      </c>
      <c r="L28" s="26">
        <v>63</v>
      </c>
      <c r="M28" s="27">
        <f t="shared" si="10"/>
        <v>0.63</v>
      </c>
      <c r="N28" s="26">
        <v>60</v>
      </c>
      <c r="O28" s="27">
        <f t="shared" si="11"/>
        <v>0.75</v>
      </c>
      <c r="P28" s="26">
        <v>90</v>
      </c>
      <c r="Q28" s="27">
        <f t="shared" si="12"/>
        <v>0.36</v>
      </c>
      <c r="R28" s="15">
        <f t="shared" si="13"/>
        <v>3.3354545454545454</v>
      </c>
      <c r="S28" s="28">
        <v>8</v>
      </c>
    </row>
    <row r="29" spans="1:19" ht="15" customHeight="1" x14ac:dyDescent="0.25">
      <c r="A29" s="41">
        <v>9</v>
      </c>
      <c r="B29" s="11" t="s">
        <v>42</v>
      </c>
      <c r="C29" s="12" t="s">
        <v>43</v>
      </c>
      <c r="D29" s="25"/>
      <c r="E29" s="25"/>
      <c r="F29" s="26">
        <v>108</v>
      </c>
      <c r="G29" s="27">
        <f t="shared" si="7"/>
        <v>0.9</v>
      </c>
      <c r="H29" s="26">
        <v>44</v>
      </c>
      <c r="I29" s="27">
        <f t="shared" si="8"/>
        <v>0.4</v>
      </c>
      <c r="J29" s="26">
        <v>91</v>
      </c>
      <c r="K29" s="27">
        <f t="shared" si="9"/>
        <v>0.41363636363636364</v>
      </c>
      <c r="L29" s="26">
        <v>43</v>
      </c>
      <c r="M29" s="27">
        <f t="shared" si="10"/>
        <v>0.43</v>
      </c>
      <c r="N29" s="26">
        <v>52</v>
      </c>
      <c r="O29" s="27">
        <f t="shared" si="11"/>
        <v>0.65</v>
      </c>
      <c r="P29" s="26">
        <v>110</v>
      </c>
      <c r="Q29" s="27">
        <f t="shared" si="12"/>
        <v>0.44</v>
      </c>
      <c r="R29" s="15">
        <f t="shared" si="13"/>
        <v>3.2336363636363634</v>
      </c>
      <c r="S29" s="28">
        <v>9</v>
      </c>
    </row>
    <row r="30" spans="1:19" ht="15" customHeight="1" x14ac:dyDescent="0.25">
      <c r="A30" s="41">
        <v>20</v>
      </c>
      <c r="B30" s="11" t="s">
        <v>52</v>
      </c>
      <c r="C30" s="12" t="s">
        <v>122</v>
      </c>
      <c r="D30" s="6"/>
      <c r="E30" s="6"/>
      <c r="F30" s="26">
        <v>106</v>
      </c>
      <c r="G30" s="27">
        <f t="shared" si="7"/>
        <v>0.8833333333333333</v>
      </c>
      <c r="H30" s="26">
        <v>68</v>
      </c>
      <c r="I30" s="27">
        <f t="shared" si="8"/>
        <v>0.61818181818181817</v>
      </c>
      <c r="J30" s="26">
        <v>36</v>
      </c>
      <c r="K30" s="27">
        <f t="shared" si="9"/>
        <v>0.16363636363636364</v>
      </c>
      <c r="L30" s="26">
        <v>42</v>
      </c>
      <c r="M30" s="27">
        <f t="shared" si="10"/>
        <v>0.42</v>
      </c>
      <c r="N30" s="26">
        <v>40</v>
      </c>
      <c r="O30" s="27">
        <f t="shared" si="11"/>
        <v>0.5</v>
      </c>
      <c r="P30" s="26">
        <v>100</v>
      </c>
      <c r="Q30" s="27">
        <f t="shared" si="12"/>
        <v>0.4</v>
      </c>
      <c r="R30" s="15">
        <f t="shared" si="13"/>
        <v>2.9851515151515149</v>
      </c>
      <c r="S30" s="28">
        <v>10</v>
      </c>
    </row>
    <row r="31" spans="1:19" ht="15" customHeight="1" x14ac:dyDescent="0.25">
      <c r="A31" s="41">
        <v>3</v>
      </c>
      <c r="B31" s="11" t="s">
        <v>32</v>
      </c>
      <c r="C31" s="12" t="s">
        <v>123</v>
      </c>
      <c r="D31" s="6"/>
      <c r="E31" s="6"/>
      <c r="F31" s="26">
        <v>89</v>
      </c>
      <c r="G31" s="27">
        <f t="shared" si="7"/>
        <v>0.7416666666666667</v>
      </c>
      <c r="H31" s="26">
        <v>32</v>
      </c>
      <c r="I31" s="27">
        <f t="shared" si="8"/>
        <v>0.29090909090909089</v>
      </c>
      <c r="J31" s="26">
        <v>56</v>
      </c>
      <c r="K31" s="27">
        <f t="shared" si="9"/>
        <v>0.25454545454545452</v>
      </c>
      <c r="L31" s="26">
        <v>29</v>
      </c>
      <c r="M31" s="27">
        <f t="shared" si="10"/>
        <v>0.28999999999999998</v>
      </c>
      <c r="N31" s="26">
        <v>27</v>
      </c>
      <c r="O31" s="27">
        <f t="shared" si="11"/>
        <v>0.33750000000000002</v>
      </c>
      <c r="P31" s="26">
        <v>80</v>
      </c>
      <c r="Q31" s="27">
        <f t="shared" si="12"/>
        <v>0.32</v>
      </c>
      <c r="R31" s="15">
        <f t="shared" si="13"/>
        <v>2.2346212121212119</v>
      </c>
      <c r="S31" s="28">
        <v>11</v>
      </c>
    </row>
    <row r="32" spans="1:19" x14ac:dyDescent="0.25">
      <c r="A32" s="40"/>
      <c r="B32" s="30" t="s">
        <v>105</v>
      </c>
      <c r="C32" s="30" t="s">
        <v>105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34"/>
    </row>
    <row r="33" spans="1:20" ht="15.75" x14ac:dyDescent="0.25">
      <c r="A33" s="35"/>
      <c r="B33" s="36"/>
      <c r="C33" s="36"/>
      <c r="D33" s="37"/>
      <c r="E33" s="37"/>
      <c r="F33" s="65" t="s">
        <v>106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38"/>
      <c r="S33" s="39"/>
    </row>
    <row r="34" spans="1:20" x14ac:dyDescent="0.25">
      <c r="A34" s="17" t="s">
        <v>99</v>
      </c>
      <c r="B34" s="18" t="s">
        <v>15</v>
      </c>
      <c r="C34" s="18" t="s">
        <v>16</v>
      </c>
      <c r="D34" s="19" t="s">
        <v>100</v>
      </c>
      <c r="E34" s="19" t="s">
        <v>101</v>
      </c>
      <c r="F34" s="20" t="s">
        <v>102</v>
      </c>
      <c r="G34" s="20" t="s">
        <v>17</v>
      </c>
      <c r="H34" s="21" t="s">
        <v>102</v>
      </c>
      <c r="I34" s="21" t="s">
        <v>17</v>
      </c>
      <c r="J34" s="20" t="s">
        <v>102</v>
      </c>
      <c r="K34" s="20" t="s">
        <v>17</v>
      </c>
      <c r="L34" s="21" t="s">
        <v>102</v>
      </c>
      <c r="M34" s="21" t="s">
        <v>17</v>
      </c>
      <c r="N34" s="20" t="s">
        <v>102</v>
      </c>
      <c r="O34" s="20" t="s">
        <v>17</v>
      </c>
      <c r="P34" s="21" t="s">
        <v>102</v>
      </c>
      <c r="Q34" s="21" t="s">
        <v>17</v>
      </c>
      <c r="R34" s="22" t="s">
        <v>17</v>
      </c>
      <c r="S34" s="23" t="s">
        <v>103</v>
      </c>
    </row>
    <row r="35" spans="1:20" x14ac:dyDescent="0.25">
      <c r="A35" s="41">
        <v>16</v>
      </c>
      <c r="B35" s="11" t="s">
        <v>18</v>
      </c>
      <c r="C35" s="45" t="s">
        <v>124</v>
      </c>
      <c r="D35" s="25"/>
      <c r="E35" s="25"/>
      <c r="F35" s="26">
        <v>111</v>
      </c>
      <c r="G35" s="27">
        <f>(F35/120)</f>
        <v>0.92500000000000004</v>
      </c>
      <c r="H35" s="26">
        <v>93</v>
      </c>
      <c r="I35" s="27">
        <f>(H35/110)</f>
        <v>0.84545454545454546</v>
      </c>
      <c r="J35" s="26">
        <v>67</v>
      </c>
      <c r="K35" s="27">
        <f>(J35/220)</f>
        <v>0.30454545454545456</v>
      </c>
      <c r="L35" s="26">
        <v>97</v>
      </c>
      <c r="M35" s="27">
        <f>(L35/100)</f>
        <v>0.97</v>
      </c>
      <c r="N35" s="26">
        <v>70</v>
      </c>
      <c r="O35" s="27">
        <f>(N35/80)</f>
        <v>0.875</v>
      </c>
      <c r="P35" s="26">
        <v>30</v>
      </c>
      <c r="Q35" s="27">
        <f>(P35/100)</f>
        <v>0.3</v>
      </c>
      <c r="R35" s="15">
        <f>G35+I35+K35+M35+O35+Q35</f>
        <v>4.22</v>
      </c>
      <c r="S35" s="28">
        <v>1</v>
      </c>
      <c r="T35" s="16" t="s">
        <v>107</v>
      </c>
    </row>
    <row r="36" spans="1:20" x14ac:dyDescent="0.25">
      <c r="A36" s="41">
        <v>10</v>
      </c>
      <c r="B36" s="11" t="s">
        <v>87</v>
      </c>
      <c r="C36" s="45" t="s">
        <v>120</v>
      </c>
      <c r="D36" s="25"/>
      <c r="E36" s="25"/>
      <c r="F36" s="26">
        <v>85</v>
      </c>
      <c r="G36" s="27">
        <f>(F36/120)</f>
        <v>0.70833333333333337</v>
      </c>
      <c r="H36" s="26">
        <v>38</v>
      </c>
      <c r="I36" s="27">
        <f>(H36/110)</f>
        <v>0.34545454545454546</v>
      </c>
      <c r="J36" s="26">
        <v>83</v>
      </c>
      <c r="K36" s="27">
        <f>(J36/220)</f>
        <v>0.37727272727272726</v>
      </c>
      <c r="L36" s="26">
        <v>93</v>
      </c>
      <c r="M36" s="27">
        <f>(L36/100)</f>
        <v>0.93</v>
      </c>
      <c r="N36" s="26">
        <v>54</v>
      </c>
      <c r="O36" s="27">
        <f>(N36/80)</f>
        <v>0.67500000000000004</v>
      </c>
      <c r="P36" s="26">
        <v>15</v>
      </c>
      <c r="Q36" s="27">
        <f>(P36/100)</f>
        <v>0.15</v>
      </c>
      <c r="R36" s="15">
        <f>G36+I36+K36+M36+O36+Q36</f>
        <v>3.186060606060606</v>
      </c>
      <c r="S36" s="28">
        <v>2</v>
      </c>
      <c r="T36" s="16" t="s">
        <v>107</v>
      </c>
    </row>
    <row r="37" spans="1:20" x14ac:dyDescent="0.25">
      <c r="A37" s="41">
        <v>12</v>
      </c>
      <c r="B37" s="11" t="s">
        <v>32</v>
      </c>
      <c r="C37" s="45" t="s">
        <v>75</v>
      </c>
      <c r="D37" s="25"/>
      <c r="E37" s="25"/>
      <c r="F37" s="26">
        <v>79</v>
      </c>
      <c r="G37" s="27">
        <f>(F37/120)</f>
        <v>0.65833333333333333</v>
      </c>
      <c r="H37" s="26">
        <v>12</v>
      </c>
      <c r="I37" s="27">
        <f>(H37/110)</f>
        <v>0.10909090909090909</v>
      </c>
      <c r="J37" s="26">
        <v>86</v>
      </c>
      <c r="K37" s="27">
        <f>(J37/220)</f>
        <v>0.39090909090909093</v>
      </c>
      <c r="L37" s="26">
        <v>82</v>
      </c>
      <c r="M37" s="27">
        <f>(L37/100)</f>
        <v>0.82</v>
      </c>
      <c r="N37" s="26">
        <v>54</v>
      </c>
      <c r="O37" s="27">
        <f>(N37/80)</f>
        <v>0.67500000000000004</v>
      </c>
      <c r="P37" s="26">
        <v>50</v>
      </c>
      <c r="Q37" s="27">
        <f>(P37/100)</f>
        <v>0.5</v>
      </c>
      <c r="R37" s="15">
        <f>G37+I37+K37+M37+O37+Q37</f>
        <v>3.1533333333333333</v>
      </c>
      <c r="S37" s="28">
        <v>3</v>
      </c>
      <c r="T37" s="16" t="s">
        <v>107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M27"/>
  <sheetViews>
    <sheetView zoomScaleNormal="100" workbookViewId="0">
      <selection activeCell="T4" sqref="T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6" width="6.7109375" style="16" customWidth="1"/>
    <col min="7" max="7" width="6" style="16" customWidth="1"/>
    <col min="8" max="8" width="5.28515625" style="16" customWidth="1"/>
    <col min="9" max="9" width="10.42578125" style="16" customWidth="1"/>
    <col min="10" max="10" width="6.7109375" style="16" customWidth="1"/>
    <col min="11" max="11" width="7.85546875" style="16" customWidth="1"/>
    <col min="12" max="12" width="6.5703125" style="16" customWidth="1"/>
    <col min="13" max="13" width="12.42578125" style="16" customWidth="1"/>
    <col min="14" max="14" width="7.28515625" style="16" customWidth="1"/>
    <col min="15" max="15" width="11.28515625" style="16" customWidth="1"/>
    <col min="16" max="16" width="7.42578125" style="16" customWidth="1"/>
    <col min="17" max="18" width="9" style="16"/>
    <col min="19" max="19" width="6.42578125" style="16" customWidth="1"/>
    <col min="20" max="20" width="13.7109375" style="16" customWidth="1"/>
    <col min="21" max="256" width="9" style="16"/>
    <col min="257" max="257" width="6.140625" style="16" customWidth="1"/>
    <col min="258" max="258" width="12" style="16" customWidth="1"/>
    <col min="259" max="259" width="15.140625" style="16" customWidth="1"/>
    <col min="260" max="261" width="11.5703125" style="16" hidden="1" customWidth="1"/>
    <col min="262" max="262" width="6.7109375" style="16" customWidth="1"/>
    <col min="263" max="263" width="6" style="16" customWidth="1"/>
    <col min="264" max="264" width="5.28515625" style="16" customWidth="1"/>
    <col min="265" max="265" width="6.28515625" style="16" customWidth="1"/>
    <col min="266" max="266" width="6.7109375" style="16" customWidth="1"/>
    <col min="267" max="267" width="7.85546875" style="16" customWidth="1"/>
    <col min="268" max="268" width="6.5703125" style="16" customWidth="1"/>
    <col min="269" max="269" width="9" style="16"/>
    <col min="270" max="270" width="7.28515625" style="16" customWidth="1"/>
    <col min="271" max="271" width="9" style="16"/>
    <col min="272" max="272" width="7.42578125" style="16" customWidth="1"/>
    <col min="273" max="274" width="9" style="16"/>
    <col min="275" max="275" width="6.42578125" style="16" customWidth="1"/>
    <col min="276" max="276" width="13.7109375" style="16" customWidth="1"/>
    <col min="277" max="512" width="9" style="16"/>
    <col min="513" max="513" width="6.140625" style="16" customWidth="1"/>
    <col min="514" max="514" width="12" style="16" customWidth="1"/>
    <col min="515" max="515" width="15.140625" style="16" customWidth="1"/>
    <col min="516" max="517" width="11.5703125" style="16" hidden="1" customWidth="1"/>
    <col min="518" max="518" width="6.7109375" style="16" customWidth="1"/>
    <col min="519" max="519" width="6" style="16" customWidth="1"/>
    <col min="520" max="520" width="5.28515625" style="16" customWidth="1"/>
    <col min="521" max="521" width="6.28515625" style="16" customWidth="1"/>
    <col min="522" max="522" width="6.7109375" style="16" customWidth="1"/>
    <col min="523" max="523" width="7.85546875" style="16" customWidth="1"/>
    <col min="524" max="524" width="6.5703125" style="16" customWidth="1"/>
    <col min="525" max="525" width="9" style="16"/>
    <col min="526" max="526" width="7.28515625" style="16" customWidth="1"/>
    <col min="527" max="527" width="9" style="16"/>
    <col min="528" max="528" width="7.42578125" style="16" customWidth="1"/>
    <col min="529" max="530" width="9" style="16"/>
    <col min="531" max="531" width="6.42578125" style="16" customWidth="1"/>
    <col min="532" max="532" width="13.7109375" style="16" customWidth="1"/>
    <col min="533" max="768" width="9" style="16"/>
    <col min="769" max="769" width="6.140625" style="16" customWidth="1"/>
    <col min="770" max="770" width="12" style="16" customWidth="1"/>
    <col min="771" max="771" width="15.140625" style="16" customWidth="1"/>
    <col min="772" max="773" width="11.5703125" style="16" hidden="1" customWidth="1"/>
    <col min="774" max="774" width="6.7109375" style="16" customWidth="1"/>
    <col min="775" max="775" width="6" style="16" customWidth="1"/>
    <col min="776" max="776" width="5.28515625" style="16" customWidth="1"/>
    <col min="777" max="777" width="6.28515625" style="16" customWidth="1"/>
    <col min="778" max="778" width="6.7109375" style="16" customWidth="1"/>
    <col min="779" max="779" width="7.85546875" style="16" customWidth="1"/>
    <col min="780" max="780" width="6.5703125" style="16" customWidth="1"/>
    <col min="781" max="781" width="9" style="16"/>
    <col min="782" max="782" width="7.28515625" style="16" customWidth="1"/>
    <col min="783" max="783" width="9" style="16"/>
    <col min="784" max="784" width="7.42578125" style="16" customWidth="1"/>
    <col min="785" max="786" width="9" style="16"/>
    <col min="787" max="787" width="6.42578125" style="16" customWidth="1"/>
    <col min="788" max="788" width="13.7109375" style="16" customWidth="1"/>
    <col min="789" max="1024" width="9" style="16"/>
    <col min="1025" max="1025" width="6.140625" style="16" customWidth="1"/>
    <col min="1026" max="1026" width="12" style="16" customWidth="1"/>
    <col min="1027" max="1027" width="15.140625" style="16" customWidth="1"/>
    <col min="1028" max="1029" width="11.5703125" style="16" hidden="1" customWidth="1"/>
    <col min="1030" max="1030" width="6.7109375" style="16" customWidth="1"/>
    <col min="1031" max="1031" width="6" style="16" customWidth="1"/>
    <col min="1032" max="1032" width="5.28515625" style="16" customWidth="1"/>
    <col min="1033" max="1033" width="6.28515625" style="16" customWidth="1"/>
    <col min="1034" max="1034" width="6.7109375" style="16" customWidth="1"/>
    <col min="1035" max="1035" width="7.85546875" style="16" customWidth="1"/>
    <col min="1036" max="1036" width="6.5703125" style="16" customWidth="1"/>
    <col min="1037" max="1037" width="9" style="16"/>
    <col min="1038" max="1038" width="7.28515625" style="16" customWidth="1"/>
    <col min="1039" max="1039" width="9" style="16"/>
    <col min="1040" max="1040" width="7.42578125" style="16" customWidth="1"/>
    <col min="1041" max="1042" width="9" style="16"/>
    <col min="1043" max="1043" width="6.42578125" style="16" customWidth="1"/>
    <col min="1044" max="1044" width="13.7109375" style="16" customWidth="1"/>
    <col min="1045" max="1280" width="9" style="16"/>
    <col min="1281" max="1281" width="6.140625" style="16" customWidth="1"/>
    <col min="1282" max="1282" width="12" style="16" customWidth="1"/>
    <col min="1283" max="1283" width="15.140625" style="16" customWidth="1"/>
    <col min="1284" max="1285" width="11.5703125" style="16" hidden="1" customWidth="1"/>
    <col min="1286" max="1286" width="6.7109375" style="16" customWidth="1"/>
    <col min="1287" max="1287" width="6" style="16" customWidth="1"/>
    <col min="1288" max="1288" width="5.28515625" style="16" customWidth="1"/>
    <col min="1289" max="1289" width="6.28515625" style="16" customWidth="1"/>
    <col min="1290" max="1290" width="6.7109375" style="16" customWidth="1"/>
    <col min="1291" max="1291" width="7.85546875" style="16" customWidth="1"/>
    <col min="1292" max="1292" width="6.5703125" style="16" customWidth="1"/>
    <col min="1293" max="1293" width="9" style="16"/>
    <col min="1294" max="1294" width="7.28515625" style="16" customWidth="1"/>
    <col min="1295" max="1295" width="9" style="16"/>
    <col min="1296" max="1296" width="7.42578125" style="16" customWidth="1"/>
    <col min="1297" max="1298" width="9" style="16"/>
    <col min="1299" max="1299" width="6.42578125" style="16" customWidth="1"/>
    <col min="1300" max="1300" width="13.7109375" style="16" customWidth="1"/>
    <col min="1301" max="1536" width="9" style="16"/>
    <col min="1537" max="1537" width="6.140625" style="16" customWidth="1"/>
    <col min="1538" max="1538" width="12" style="16" customWidth="1"/>
    <col min="1539" max="1539" width="15.140625" style="16" customWidth="1"/>
    <col min="1540" max="1541" width="11.5703125" style="16" hidden="1" customWidth="1"/>
    <col min="1542" max="1542" width="6.7109375" style="16" customWidth="1"/>
    <col min="1543" max="1543" width="6" style="16" customWidth="1"/>
    <col min="1544" max="1544" width="5.28515625" style="16" customWidth="1"/>
    <col min="1545" max="1545" width="6.28515625" style="16" customWidth="1"/>
    <col min="1546" max="1546" width="6.7109375" style="16" customWidth="1"/>
    <col min="1547" max="1547" width="7.85546875" style="16" customWidth="1"/>
    <col min="1548" max="1548" width="6.5703125" style="16" customWidth="1"/>
    <col min="1549" max="1549" width="9" style="16"/>
    <col min="1550" max="1550" width="7.28515625" style="16" customWidth="1"/>
    <col min="1551" max="1551" width="9" style="16"/>
    <col min="1552" max="1552" width="7.42578125" style="16" customWidth="1"/>
    <col min="1553" max="1554" width="9" style="16"/>
    <col min="1555" max="1555" width="6.42578125" style="16" customWidth="1"/>
    <col min="1556" max="1556" width="13.7109375" style="16" customWidth="1"/>
    <col min="1557" max="1792" width="9" style="16"/>
    <col min="1793" max="1793" width="6.140625" style="16" customWidth="1"/>
    <col min="1794" max="1794" width="12" style="16" customWidth="1"/>
    <col min="1795" max="1795" width="15.140625" style="16" customWidth="1"/>
    <col min="1796" max="1797" width="11.5703125" style="16" hidden="1" customWidth="1"/>
    <col min="1798" max="1798" width="6.7109375" style="16" customWidth="1"/>
    <col min="1799" max="1799" width="6" style="16" customWidth="1"/>
    <col min="1800" max="1800" width="5.28515625" style="16" customWidth="1"/>
    <col min="1801" max="1801" width="6.28515625" style="16" customWidth="1"/>
    <col min="1802" max="1802" width="6.7109375" style="16" customWidth="1"/>
    <col min="1803" max="1803" width="7.85546875" style="16" customWidth="1"/>
    <col min="1804" max="1804" width="6.5703125" style="16" customWidth="1"/>
    <col min="1805" max="1805" width="9" style="16"/>
    <col min="1806" max="1806" width="7.28515625" style="16" customWidth="1"/>
    <col min="1807" max="1807" width="9" style="16"/>
    <col min="1808" max="1808" width="7.42578125" style="16" customWidth="1"/>
    <col min="1809" max="1810" width="9" style="16"/>
    <col min="1811" max="1811" width="6.42578125" style="16" customWidth="1"/>
    <col min="1812" max="1812" width="13.7109375" style="16" customWidth="1"/>
    <col min="1813" max="2048" width="9" style="16"/>
    <col min="2049" max="2049" width="6.140625" style="16" customWidth="1"/>
    <col min="2050" max="2050" width="12" style="16" customWidth="1"/>
    <col min="2051" max="2051" width="15.140625" style="16" customWidth="1"/>
    <col min="2052" max="2053" width="11.5703125" style="16" hidden="1" customWidth="1"/>
    <col min="2054" max="2054" width="6.7109375" style="16" customWidth="1"/>
    <col min="2055" max="2055" width="6" style="16" customWidth="1"/>
    <col min="2056" max="2056" width="5.28515625" style="16" customWidth="1"/>
    <col min="2057" max="2057" width="6.28515625" style="16" customWidth="1"/>
    <col min="2058" max="2058" width="6.7109375" style="16" customWidth="1"/>
    <col min="2059" max="2059" width="7.85546875" style="16" customWidth="1"/>
    <col min="2060" max="2060" width="6.5703125" style="16" customWidth="1"/>
    <col min="2061" max="2061" width="9" style="16"/>
    <col min="2062" max="2062" width="7.28515625" style="16" customWidth="1"/>
    <col min="2063" max="2063" width="9" style="16"/>
    <col min="2064" max="2064" width="7.42578125" style="16" customWidth="1"/>
    <col min="2065" max="2066" width="9" style="16"/>
    <col min="2067" max="2067" width="6.42578125" style="16" customWidth="1"/>
    <col min="2068" max="2068" width="13.7109375" style="16" customWidth="1"/>
    <col min="2069" max="2304" width="9" style="16"/>
    <col min="2305" max="2305" width="6.140625" style="16" customWidth="1"/>
    <col min="2306" max="2306" width="12" style="16" customWidth="1"/>
    <col min="2307" max="2307" width="15.140625" style="16" customWidth="1"/>
    <col min="2308" max="2309" width="11.5703125" style="16" hidden="1" customWidth="1"/>
    <col min="2310" max="2310" width="6.7109375" style="16" customWidth="1"/>
    <col min="2311" max="2311" width="6" style="16" customWidth="1"/>
    <col min="2312" max="2312" width="5.28515625" style="16" customWidth="1"/>
    <col min="2313" max="2313" width="6.28515625" style="16" customWidth="1"/>
    <col min="2314" max="2314" width="6.7109375" style="16" customWidth="1"/>
    <col min="2315" max="2315" width="7.85546875" style="16" customWidth="1"/>
    <col min="2316" max="2316" width="6.5703125" style="16" customWidth="1"/>
    <col min="2317" max="2317" width="9" style="16"/>
    <col min="2318" max="2318" width="7.28515625" style="16" customWidth="1"/>
    <col min="2319" max="2319" width="9" style="16"/>
    <col min="2320" max="2320" width="7.42578125" style="16" customWidth="1"/>
    <col min="2321" max="2322" width="9" style="16"/>
    <col min="2323" max="2323" width="6.42578125" style="16" customWidth="1"/>
    <col min="2324" max="2324" width="13.7109375" style="16" customWidth="1"/>
    <col min="2325" max="2560" width="9" style="16"/>
    <col min="2561" max="2561" width="6.140625" style="16" customWidth="1"/>
    <col min="2562" max="2562" width="12" style="16" customWidth="1"/>
    <col min="2563" max="2563" width="15.140625" style="16" customWidth="1"/>
    <col min="2564" max="2565" width="11.5703125" style="16" hidden="1" customWidth="1"/>
    <col min="2566" max="2566" width="6.7109375" style="16" customWidth="1"/>
    <col min="2567" max="2567" width="6" style="16" customWidth="1"/>
    <col min="2568" max="2568" width="5.28515625" style="16" customWidth="1"/>
    <col min="2569" max="2569" width="6.28515625" style="16" customWidth="1"/>
    <col min="2570" max="2570" width="6.7109375" style="16" customWidth="1"/>
    <col min="2571" max="2571" width="7.85546875" style="16" customWidth="1"/>
    <col min="2572" max="2572" width="6.5703125" style="16" customWidth="1"/>
    <col min="2573" max="2573" width="9" style="16"/>
    <col min="2574" max="2574" width="7.28515625" style="16" customWidth="1"/>
    <col min="2575" max="2575" width="9" style="16"/>
    <col min="2576" max="2576" width="7.42578125" style="16" customWidth="1"/>
    <col min="2577" max="2578" width="9" style="16"/>
    <col min="2579" max="2579" width="6.42578125" style="16" customWidth="1"/>
    <col min="2580" max="2580" width="13.7109375" style="16" customWidth="1"/>
    <col min="2581" max="2816" width="9" style="16"/>
    <col min="2817" max="2817" width="6.140625" style="16" customWidth="1"/>
    <col min="2818" max="2818" width="12" style="16" customWidth="1"/>
    <col min="2819" max="2819" width="15.140625" style="16" customWidth="1"/>
    <col min="2820" max="2821" width="11.5703125" style="16" hidden="1" customWidth="1"/>
    <col min="2822" max="2822" width="6.7109375" style="16" customWidth="1"/>
    <col min="2823" max="2823" width="6" style="16" customWidth="1"/>
    <col min="2824" max="2824" width="5.28515625" style="16" customWidth="1"/>
    <col min="2825" max="2825" width="6.28515625" style="16" customWidth="1"/>
    <col min="2826" max="2826" width="6.7109375" style="16" customWidth="1"/>
    <col min="2827" max="2827" width="7.85546875" style="16" customWidth="1"/>
    <col min="2828" max="2828" width="6.5703125" style="16" customWidth="1"/>
    <col min="2829" max="2829" width="9" style="16"/>
    <col min="2830" max="2830" width="7.28515625" style="16" customWidth="1"/>
    <col min="2831" max="2831" width="9" style="16"/>
    <col min="2832" max="2832" width="7.42578125" style="16" customWidth="1"/>
    <col min="2833" max="2834" width="9" style="16"/>
    <col min="2835" max="2835" width="6.42578125" style="16" customWidth="1"/>
    <col min="2836" max="2836" width="13.7109375" style="16" customWidth="1"/>
    <col min="2837" max="3072" width="9" style="16"/>
    <col min="3073" max="3073" width="6.140625" style="16" customWidth="1"/>
    <col min="3074" max="3074" width="12" style="16" customWidth="1"/>
    <col min="3075" max="3075" width="15.140625" style="16" customWidth="1"/>
    <col min="3076" max="3077" width="11.5703125" style="16" hidden="1" customWidth="1"/>
    <col min="3078" max="3078" width="6.7109375" style="16" customWidth="1"/>
    <col min="3079" max="3079" width="6" style="16" customWidth="1"/>
    <col min="3080" max="3080" width="5.28515625" style="16" customWidth="1"/>
    <col min="3081" max="3081" width="6.28515625" style="16" customWidth="1"/>
    <col min="3082" max="3082" width="6.7109375" style="16" customWidth="1"/>
    <col min="3083" max="3083" width="7.85546875" style="16" customWidth="1"/>
    <col min="3084" max="3084" width="6.5703125" style="16" customWidth="1"/>
    <col min="3085" max="3085" width="9" style="16"/>
    <col min="3086" max="3086" width="7.28515625" style="16" customWidth="1"/>
    <col min="3087" max="3087" width="9" style="16"/>
    <col min="3088" max="3088" width="7.42578125" style="16" customWidth="1"/>
    <col min="3089" max="3090" width="9" style="16"/>
    <col min="3091" max="3091" width="6.42578125" style="16" customWidth="1"/>
    <col min="3092" max="3092" width="13.7109375" style="16" customWidth="1"/>
    <col min="3093" max="3328" width="9" style="16"/>
    <col min="3329" max="3329" width="6.140625" style="16" customWidth="1"/>
    <col min="3330" max="3330" width="12" style="16" customWidth="1"/>
    <col min="3331" max="3331" width="15.140625" style="16" customWidth="1"/>
    <col min="3332" max="3333" width="11.5703125" style="16" hidden="1" customWidth="1"/>
    <col min="3334" max="3334" width="6.7109375" style="16" customWidth="1"/>
    <col min="3335" max="3335" width="6" style="16" customWidth="1"/>
    <col min="3336" max="3336" width="5.28515625" style="16" customWidth="1"/>
    <col min="3337" max="3337" width="6.28515625" style="16" customWidth="1"/>
    <col min="3338" max="3338" width="6.7109375" style="16" customWidth="1"/>
    <col min="3339" max="3339" width="7.85546875" style="16" customWidth="1"/>
    <col min="3340" max="3340" width="6.5703125" style="16" customWidth="1"/>
    <col min="3341" max="3341" width="9" style="16"/>
    <col min="3342" max="3342" width="7.28515625" style="16" customWidth="1"/>
    <col min="3343" max="3343" width="9" style="16"/>
    <col min="3344" max="3344" width="7.42578125" style="16" customWidth="1"/>
    <col min="3345" max="3346" width="9" style="16"/>
    <col min="3347" max="3347" width="6.42578125" style="16" customWidth="1"/>
    <col min="3348" max="3348" width="13.7109375" style="16" customWidth="1"/>
    <col min="3349" max="3584" width="9" style="16"/>
    <col min="3585" max="3585" width="6.140625" style="16" customWidth="1"/>
    <col min="3586" max="3586" width="12" style="16" customWidth="1"/>
    <col min="3587" max="3587" width="15.140625" style="16" customWidth="1"/>
    <col min="3588" max="3589" width="11.5703125" style="16" hidden="1" customWidth="1"/>
    <col min="3590" max="3590" width="6.7109375" style="16" customWidth="1"/>
    <col min="3591" max="3591" width="6" style="16" customWidth="1"/>
    <col min="3592" max="3592" width="5.28515625" style="16" customWidth="1"/>
    <col min="3593" max="3593" width="6.28515625" style="16" customWidth="1"/>
    <col min="3594" max="3594" width="6.7109375" style="16" customWidth="1"/>
    <col min="3595" max="3595" width="7.85546875" style="16" customWidth="1"/>
    <col min="3596" max="3596" width="6.5703125" style="16" customWidth="1"/>
    <col min="3597" max="3597" width="9" style="16"/>
    <col min="3598" max="3598" width="7.28515625" style="16" customWidth="1"/>
    <col min="3599" max="3599" width="9" style="16"/>
    <col min="3600" max="3600" width="7.42578125" style="16" customWidth="1"/>
    <col min="3601" max="3602" width="9" style="16"/>
    <col min="3603" max="3603" width="6.42578125" style="16" customWidth="1"/>
    <col min="3604" max="3604" width="13.7109375" style="16" customWidth="1"/>
    <col min="3605" max="3840" width="9" style="16"/>
    <col min="3841" max="3841" width="6.140625" style="16" customWidth="1"/>
    <col min="3842" max="3842" width="12" style="16" customWidth="1"/>
    <col min="3843" max="3843" width="15.140625" style="16" customWidth="1"/>
    <col min="3844" max="3845" width="11.5703125" style="16" hidden="1" customWidth="1"/>
    <col min="3846" max="3846" width="6.7109375" style="16" customWidth="1"/>
    <col min="3847" max="3847" width="6" style="16" customWidth="1"/>
    <col min="3848" max="3848" width="5.28515625" style="16" customWidth="1"/>
    <col min="3849" max="3849" width="6.28515625" style="16" customWidth="1"/>
    <col min="3850" max="3850" width="6.7109375" style="16" customWidth="1"/>
    <col min="3851" max="3851" width="7.85546875" style="16" customWidth="1"/>
    <col min="3852" max="3852" width="6.5703125" style="16" customWidth="1"/>
    <col min="3853" max="3853" width="9" style="16"/>
    <col min="3854" max="3854" width="7.28515625" style="16" customWidth="1"/>
    <col min="3855" max="3855" width="9" style="16"/>
    <col min="3856" max="3856" width="7.42578125" style="16" customWidth="1"/>
    <col min="3857" max="3858" width="9" style="16"/>
    <col min="3859" max="3859" width="6.42578125" style="16" customWidth="1"/>
    <col min="3860" max="3860" width="13.7109375" style="16" customWidth="1"/>
    <col min="3861" max="4096" width="9" style="16"/>
    <col min="4097" max="4097" width="6.140625" style="16" customWidth="1"/>
    <col min="4098" max="4098" width="12" style="16" customWidth="1"/>
    <col min="4099" max="4099" width="15.140625" style="16" customWidth="1"/>
    <col min="4100" max="4101" width="11.5703125" style="16" hidden="1" customWidth="1"/>
    <col min="4102" max="4102" width="6.7109375" style="16" customWidth="1"/>
    <col min="4103" max="4103" width="6" style="16" customWidth="1"/>
    <col min="4104" max="4104" width="5.28515625" style="16" customWidth="1"/>
    <col min="4105" max="4105" width="6.28515625" style="16" customWidth="1"/>
    <col min="4106" max="4106" width="6.7109375" style="16" customWidth="1"/>
    <col min="4107" max="4107" width="7.85546875" style="16" customWidth="1"/>
    <col min="4108" max="4108" width="6.5703125" style="16" customWidth="1"/>
    <col min="4109" max="4109" width="9" style="16"/>
    <col min="4110" max="4110" width="7.28515625" style="16" customWidth="1"/>
    <col min="4111" max="4111" width="9" style="16"/>
    <col min="4112" max="4112" width="7.42578125" style="16" customWidth="1"/>
    <col min="4113" max="4114" width="9" style="16"/>
    <col min="4115" max="4115" width="6.42578125" style="16" customWidth="1"/>
    <col min="4116" max="4116" width="13.7109375" style="16" customWidth="1"/>
    <col min="4117" max="4352" width="9" style="16"/>
    <col min="4353" max="4353" width="6.140625" style="16" customWidth="1"/>
    <col min="4354" max="4354" width="12" style="16" customWidth="1"/>
    <col min="4355" max="4355" width="15.140625" style="16" customWidth="1"/>
    <col min="4356" max="4357" width="11.5703125" style="16" hidden="1" customWidth="1"/>
    <col min="4358" max="4358" width="6.7109375" style="16" customWidth="1"/>
    <col min="4359" max="4359" width="6" style="16" customWidth="1"/>
    <col min="4360" max="4360" width="5.28515625" style="16" customWidth="1"/>
    <col min="4361" max="4361" width="6.28515625" style="16" customWidth="1"/>
    <col min="4362" max="4362" width="6.7109375" style="16" customWidth="1"/>
    <col min="4363" max="4363" width="7.85546875" style="16" customWidth="1"/>
    <col min="4364" max="4364" width="6.5703125" style="16" customWidth="1"/>
    <col min="4365" max="4365" width="9" style="16"/>
    <col min="4366" max="4366" width="7.28515625" style="16" customWidth="1"/>
    <col min="4367" max="4367" width="9" style="16"/>
    <col min="4368" max="4368" width="7.42578125" style="16" customWidth="1"/>
    <col min="4369" max="4370" width="9" style="16"/>
    <col min="4371" max="4371" width="6.42578125" style="16" customWidth="1"/>
    <col min="4372" max="4372" width="13.7109375" style="16" customWidth="1"/>
    <col min="4373" max="4608" width="9" style="16"/>
    <col min="4609" max="4609" width="6.140625" style="16" customWidth="1"/>
    <col min="4610" max="4610" width="12" style="16" customWidth="1"/>
    <col min="4611" max="4611" width="15.140625" style="16" customWidth="1"/>
    <col min="4612" max="4613" width="11.5703125" style="16" hidden="1" customWidth="1"/>
    <col min="4614" max="4614" width="6.7109375" style="16" customWidth="1"/>
    <col min="4615" max="4615" width="6" style="16" customWidth="1"/>
    <col min="4616" max="4616" width="5.28515625" style="16" customWidth="1"/>
    <col min="4617" max="4617" width="6.28515625" style="16" customWidth="1"/>
    <col min="4618" max="4618" width="6.7109375" style="16" customWidth="1"/>
    <col min="4619" max="4619" width="7.85546875" style="16" customWidth="1"/>
    <col min="4620" max="4620" width="6.5703125" style="16" customWidth="1"/>
    <col min="4621" max="4621" width="9" style="16"/>
    <col min="4622" max="4622" width="7.28515625" style="16" customWidth="1"/>
    <col min="4623" max="4623" width="9" style="16"/>
    <col min="4624" max="4624" width="7.42578125" style="16" customWidth="1"/>
    <col min="4625" max="4626" width="9" style="16"/>
    <col min="4627" max="4627" width="6.42578125" style="16" customWidth="1"/>
    <col min="4628" max="4628" width="13.7109375" style="16" customWidth="1"/>
    <col min="4629" max="4864" width="9" style="16"/>
    <col min="4865" max="4865" width="6.140625" style="16" customWidth="1"/>
    <col min="4866" max="4866" width="12" style="16" customWidth="1"/>
    <col min="4867" max="4867" width="15.140625" style="16" customWidth="1"/>
    <col min="4868" max="4869" width="11.5703125" style="16" hidden="1" customWidth="1"/>
    <col min="4870" max="4870" width="6.7109375" style="16" customWidth="1"/>
    <col min="4871" max="4871" width="6" style="16" customWidth="1"/>
    <col min="4872" max="4872" width="5.28515625" style="16" customWidth="1"/>
    <col min="4873" max="4873" width="6.28515625" style="16" customWidth="1"/>
    <col min="4874" max="4874" width="6.7109375" style="16" customWidth="1"/>
    <col min="4875" max="4875" width="7.85546875" style="16" customWidth="1"/>
    <col min="4876" max="4876" width="6.5703125" style="16" customWidth="1"/>
    <col min="4877" max="4877" width="9" style="16"/>
    <col min="4878" max="4878" width="7.28515625" style="16" customWidth="1"/>
    <col min="4879" max="4879" width="9" style="16"/>
    <col min="4880" max="4880" width="7.42578125" style="16" customWidth="1"/>
    <col min="4881" max="4882" width="9" style="16"/>
    <col min="4883" max="4883" width="6.42578125" style="16" customWidth="1"/>
    <col min="4884" max="4884" width="13.7109375" style="16" customWidth="1"/>
    <col min="4885" max="5120" width="9" style="16"/>
    <col min="5121" max="5121" width="6.140625" style="16" customWidth="1"/>
    <col min="5122" max="5122" width="12" style="16" customWidth="1"/>
    <col min="5123" max="5123" width="15.140625" style="16" customWidth="1"/>
    <col min="5124" max="5125" width="11.5703125" style="16" hidden="1" customWidth="1"/>
    <col min="5126" max="5126" width="6.7109375" style="16" customWidth="1"/>
    <col min="5127" max="5127" width="6" style="16" customWidth="1"/>
    <col min="5128" max="5128" width="5.28515625" style="16" customWidth="1"/>
    <col min="5129" max="5129" width="6.28515625" style="16" customWidth="1"/>
    <col min="5130" max="5130" width="6.7109375" style="16" customWidth="1"/>
    <col min="5131" max="5131" width="7.85546875" style="16" customWidth="1"/>
    <col min="5132" max="5132" width="6.5703125" style="16" customWidth="1"/>
    <col min="5133" max="5133" width="9" style="16"/>
    <col min="5134" max="5134" width="7.28515625" style="16" customWidth="1"/>
    <col min="5135" max="5135" width="9" style="16"/>
    <col min="5136" max="5136" width="7.42578125" style="16" customWidth="1"/>
    <col min="5137" max="5138" width="9" style="16"/>
    <col min="5139" max="5139" width="6.42578125" style="16" customWidth="1"/>
    <col min="5140" max="5140" width="13.7109375" style="16" customWidth="1"/>
    <col min="5141" max="5376" width="9" style="16"/>
    <col min="5377" max="5377" width="6.140625" style="16" customWidth="1"/>
    <col min="5378" max="5378" width="12" style="16" customWidth="1"/>
    <col min="5379" max="5379" width="15.140625" style="16" customWidth="1"/>
    <col min="5380" max="5381" width="11.5703125" style="16" hidden="1" customWidth="1"/>
    <col min="5382" max="5382" width="6.7109375" style="16" customWidth="1"/>
    <col min="5383" max="5383" width="6" style="16" customWidth="1"/>
    <col min="5384" max="5384" width="5.28515625" style="16" customWidth="1"/>
    <col min="5385" max="5385" width="6.28515625" style="16" customWidth="1"/>
    <col min="5386" max="5386" width="6.7109375" style="16" customWidth="1"/>
    <col min="5387" max="5387" width="7.85546875" style="16" customWidth="1"/>
    <col min="5388" max="5388" width="6.5703125" style="16" customWidth="1"/>
    <col min="5389" max="5389" width="9" style="16"/>
    <col min="5390" max="5390" width="7.28515625" style="16" customWidth="1"/>
    <col min="5391" max="5391" width="9" style="16"/>
    <col min="5392" max="5392" width="7.42578125" style="16" customWidth="1"/>
    <col min="5393" max="5394" width="9" style="16"/>
    <col min="5395" max="5395" width="6.42578125" style="16" customWidth="1"/>
    <col min="5396" max="5396" width="13.7109375" style="16" customWidth="1"/>
    <col min="5397" max="5632" width="9" style="16"/>
    <col min="5633" max="5633" width="6.140625" style="16" customWidth="1"/>
    <col min="5634" max="5634" width="12" style="16" customWidth="1"/>
    <col min="5635" max="5635" width="15.140625" style="16" customWidth="1"/>
    <col min="5636" max="5637" width="11.5703125" style="16" hidden="1" customWidth="1"/>
    <col min="5638" max="5638" width="6.7109375" style="16" customWidth="1"/>
    <col min="5639" max="5639" width="6" style="16" customWidth="1"/>
    <col min="5640" max="5640" width="5.28515625" style="16" customWidth="1"/>
    <col min="5641" max="5641" width="6.28515625" style="16" customWidth="1"/>
    <col min="5642" max="5642" width="6.7109375" style="16" customWidth="1"/>
    <col min="5643" max="5643" width="7.85546875" style="16" customWidth="1"/>
    <col min="5644" max="5644" width="6.5703125" style="16" customWidth="1"/>
    <col min="5645" max="5645" width="9" style="16"/>
    <col min="5646" max="5646" width="7.28515625" style="16" customWidth="1"/>
    <col min="5647" max="5647" width="9" style="16"/>
    <col min="5648" max="5648" width="7.42578125" style="16" customWidth="1"/>
    <col min="5649" max="5650" width="9" style="16"/>
    <col min="5651" max="5651" width="6.42578125" style="16" customWidth="1"/>
    <col min="5652" max="5652" width="13.7109375" style="16" customWidth="1"/>
    <col min="5653" max="5888" width="9" style="16"/>
    <col min="5889" max="5889" width="6.140625" style="16" customWidth="1"/>
    <col min="5890" max="5890" width="12" style="16" customWidth="1"/>
    <col min="5891" max="5891" width="15.140625" style="16" customWidth="1"/>
    <col min="5892" max="5893" width="11.5703125" style="16" hidden="1" customWidth="1"/>
    <col min="5894" max="5894" width="6.7109375" style="16" customWidth="1"/>
    <col min="5895" max="5895" width="6" style="16" customWidth="1"/>
    <col min="5896" max="5896" width="5.28515625" style="16" customWidth="1"/>
    <col min="5897" max="5897" width="6.28515625" style="16" customWidth="1"/>
    <col min="5898" max="5898" width="6.7109375" style="16" customWidth="1"/>
    <col min="5899" max="5899" width="7.85546875" style="16" customWidth="1"/>
    <col min="5900" max="5900" width="6.5703125" style="16" customWidth="1"/>
    <col min="5901" max="5901" width="9" style="16"/>
    <col min="5902" max="5902" width="7.28515625" style="16" customWidth="1"/>
    <col min="5903" max="5903" width="9" style="16"/>
    <col min="5904" max="5904" width="7.42578125" style="16" customWidth="1"/>
    <col min="5905" max="5906" width="9" style="16"/>
    <col min="5907" max="5907" width="6.42578125" style="16" customWidth="1"/>
    <col min="5908" max="5908" width="13.7109375" style="16" customWidth="1"/>
    <col min="5909" max="6144" width="9" style="16"/>
    <col min="6145" max="6145" width="6.140625" style="16" customWidth="1"/>
    <col min="6146" max="6146" width="12" style="16" customWidth="1"/>
    <col min="6147" max="6147" width="15.140625" style="16" customWidth="1"/>
    <col min="6148" max="6149" width="11.5703125" style="16" hidden="1" customWidth="1"/>
    <col min="6150" max="6150" width="6.7109375" style="16" customWidth="1"/>
    <col min="6151" max="6151" width="6" style="16" customWidth="1"/>
    <col min="6152" max="6152" width="5.28515625" style="16" customWidth="1"/>
    <col min="6153" max="6153" width="6.28515625" style="16" customWidth="1"/>
    <col min="6154" max="6154" width="6.7109375" style="16" customWidth="1"/>
    <col min="6155" max="6155" width="7.85546875" style="16" customWidth="1"/>
    <col min="6156" max="6156" width="6.5703125" style="16" customWidth="1"/>
    <col min="6157" max="6157" width="9" style="16"/>
    <col min="6158" max="6158" width="7.28515625" style="16" customWidth="1"/>
    <col min="6159" max="6159" width="9" style="16"/>
    <col min="6160" max="6160" width="7.42578125" style="16" customWidth="1"/>
    <col min="6161" max="6162" width="9" style="16"/>
    <col min="6163" max="6163" width="6.42578125" style="16" customWidth="1"/>
    <col min="6164" max="6164" width="13.7109375" style="16" customWidth="1"/>
    <col min="6165" max="6400" width="9" style="16"/>
    <col min="6401" max="6401" width="6.140625" style="16" customWidth="1"/>
    <col min="6402" max="6402" width="12" style="16" customWidth="1"/>
    <col min="6403" max="6403" width="15.140625" style="16" customWidth="1"/>
    <col min="6404" max="6405" width="11.5703125" style="16" hidden="1" customWidth="1"/>
    <col min="6406" max="6406" width="6.7109375" style="16" customWidth="1"/>
    <col min="6407" max="6407" width="6" style="16" customWidth="1"/>
    <col min="6408" max="6408" width="5.28515625" style="16" customWidth="1"/>
    <col min="6409" max="6409" width="6.28515625" style="16" customWidth="1"/>
    <col min="6410" max="6410" width="6.7109375" style="16" customWidth="1"/>
    <col min="6411" max="6411" width="7.85546875" style="16" customWidth="1"/>
    <col min="6412" max="6412" width="6.5703125" style="16" customWidth="1"/>
    <col min="6413" max="6413" width="9" style="16"/>
    <col min="6414" max="6414" width="7.28515625" style="16" customWidth="1"/>
    <col min="6415" max="6415" width="9" style="16"/>
    <col min="6416" max="6416" width="7.42578125" style="16" customWidth="1"/>
    <col min="6417" max="6418" width="9" style="16"/>
    <col min="6419" max="6419" width="6.42578125" style="16" customWidth="1"/>
    <col min="6420" max="6420" width="13.7109375" style="16" customWidth="1"/>
    <col min="6421" max="6656" width="9" style="16"/>
    <col min="6657" max="6657" width="6.140625" style="16" customWidth="1"/>
    <col min="6658" max="6658" width="12" style="16" customWidth="1"/>
    <col min="6659" max="6659" width="15.140625" style="16" customWidth="1"/>
    <col min="6660" max="6661" width="11.5703125" style="16" hidden="1" customWidth="1"/>
    <col min="6662" max="6662" width="6.7109375" style="16" customWidth="1"/>
    <col min="6663" max="6663" width="6" style="16" customWidth="1"/>
    <col min="6664" max="6664" width="5.28515625" style="16" customWidth="1"/>
    <col min="6665" max="6665" width="6.28515625" style="16" customWidth="1"/>
    <col min="6666" max="6666" width="6.7109375" style="16" customWidth="1"/>
    <col min="6667" max="6667" width="7.85546875" style="16" customWidth="1"/>
    <col min="6668" max="6668" width="6.5703125" style="16" customWidth="1"/>
    <col min="6669" max="6669" width="9" style="16"/>
    <col min="6670" max="6670" width="7.28515625" style="16" customWidth="1"/>
    <col min="6671" max="6671" width="9" style="16"/>
    <col min="6672" max="6672" width="7.42578125" style="16" customWidth="1"/>
    <col min="6673" max="6674" width="9" style="16"/>
    <col min="6675" max="6675" width="6.42578125" style="16" customWidth="1"/>
    <col min="6676" max="6676" width="13.7109375" style="16" customWidth="1"/>
    <col min="6677" max="6912" width="9" style="16"/>
    <col min="6913" max="6913" width="6.140625" style="16" customWidth="1"/>
    <col min="6914" max="6914" width="12" style="16" customWidth="1"/>
    <col min="6915" max="6915" width="15.140625" style="16" customWidth="1"/>
    <col min="6916" max="6917" width="11.5703125" style="16" hidden="1" customWidth="1"/>
    <col min="6918" max="6918" width="6.7109375" style="16" customWidth="1"/>
    <col min="6919" max="6919" width="6" style="16" customWidth="1"/>
    <col min="6920" max="6920" width="5.28515625" style="16" customWidth="1"/>
    <col min="6921" max="6921" width="6.28515625" style="16" customWidth="1"/>
    <col min="6922" max="6922" width="6.7109375" style="16" customWidth="1"/>
    <col min="6923" max="6923" width="7.85546875" style="16" customWidth="1"/>
    <col min="6924" max="6924" width="6.5703125" style="16" customWidth="1"/>
    <col min="6925" max="6925" width="9" style="16"/>
    <col min="6926" max="6926" width="7.28515625" style="16" customWidth="1"/>
    <col min="6927" max="6927" width="9" style="16"/>
    <col min="6928" max="6928" width="7.42578125" style="16" customWidth="1"/>
    <col min="6929" max="6930" width="9" style="16"/>
    <col min="6931" max="6931" width="6.42578125" style="16" customWidth="1"/>
    <col min="6932" max="6932" width="13.7109375" style="16" customWidth="1"/>
    <col min="6933" max="7168" width="9" style="16"/>
    <col min="7169" max="7169" width="6.140625" style="16" customWidth="1"/>
    <col min="7170" max="7170" width="12" style="16" customWidth="1"/>
    <col min="7171" max="7171" width="15.140625" style="16" customWidth="1"/>
    <col min="7172" max="7173" width="11.5703125" style="16" hidden="1" customWidth="1"/>
    <col min="7174" max="7174" width="6.7109375" style="16" customWidth="1"/>
    <col min="7175" max="7175" width="6" style="16" customWidth="1"/>
    <col min="7176" max="7176" width="5.28515625" style="16" customWidth="1"/>
    <col min="7177" max="7177" width="6.28515625" style="16" customWidth="1"/>
    <col min="7178" max="7178" width="6.7109375" style="16" customWidth="1"/>
    <col min="7179" max="7179" width="7.85546875" style="16" customWidth="1"/>
    <col min="7180" max="7180" width="6.5703125" style="16" customWidth="1"/>
    <col min="7181" max="7181" width="9" style="16"/>
    <col min="7182" max="7182" width="7.28515625" style="16" customWidth="1"/>
    <col min="7183" max="7183" width="9" style="16"/>
    <col min="7184" max="7184" width="7.42578125" style="16" customWidth="1"/>
    <col min="7185" max="7186" width="9" style="16"/>
    <col min="7187" max="7187" width="6.42578125" style="16" customWidth="1"/>
    <col min="7188" max="7188" width="13.7109375" style="16" customWidth="1"/>
    <col min="7189" max="7424" width="9" style="16"/>
    <col min="7425" max="7425" width="6.140625" style="16" customWidth="1"/>
    <col min="7426" max="7426" width="12" style="16" customWidth="1"/>
    <col min="7427" max="7427" width="15.140625" style="16" customWidth="1"/>
    <col min="7428" max="7429" width="11.5703125" style="16" hidden="1" customWidth="1"/>
    <col min="7430" max="7430" width="6.7109375" style="16" customWidth="1"/>
    <col min="7431" max="7431" width="6" style="16" customWidth="1"/>
    <col min="7432" max="7432" width="5.28515625" style="16" customWidth="1"/>
    <col min="7433" max="7433" width="6.28515625" style="16" customWidth="1"/>
    <col min="7434" max="7434" width="6.7109375" style="16" customWidth="1"/>
    <col min="7435" max="7435" width="7.85546875" style="16" customWidth="1"/>
    <col min="7436" max="7436" width="6.5703125" style="16" customWidth="1"/>
    <col min="7437" max="7437" width="9" style="16"/>
    <col min="7438" max="7438" width="7.28515625" style="16" customWidth="1"/>
    <col min="7439" max="7439" width="9" style="16"/>
    <col min="7440" max="7440" width="7.42578125" style="16" customWidth="1"/>
    <col min="7441" max="7442" width="9" style="16"/>
    <col min="7443" max="7443" width="6.42578125" style="16" customWidth="1"/>
    <col min="7444" max="7444" width="13.7109375" style="16" customWidth="1"/>
    <col min="7445" max="7680" width="9" style="16"/>
    <col min="7681" max="7681" width="6.140625" style="16" customWidth="1"/>
    <col min="7682" max="7682" width="12" style="16" customWidth="1"/>
    <col min="7683" max="7683" width="15.140625" style="16" customWidth="1"/>
    <col min="7684" max="7685" width="11.5703125" style="16" hidden="1" customWidth="1"/>
    <col min="7686" max="7686" width="6.7109375" style="16" customWidth="1"/>
    <col min="7687" max="7687" width="6" style="16" customWidth="1"/>
    <col min="7688" max="7688" width="5.28515625" style="16" customWidth="1"/>
    <col min="7689" max="7689" width="6.28515625" style="16" customWidth="1"/>
    <col min="7690" max="7690" width="6.7109375" style="16" customWidth="1"/>
    <col min="7691" max="7691" width="7.85546875" style="16" customWidth="1"/>
    <col min="7692" max="7692" width="6.5703125" style="16" customWidth="1"/>
    <col min="7693" max="7693" width="9" style="16"/>
    <col min="7694" max="7694" width="7.28515625" style="16" customWidth="1"/>
    <col min="7695" max="7695" width="9" style="16"/>
    <col min="7696" max="7696" width="7.42578125" style="16" customWidth="1"/>
    <col min="7697" max="7698" width="9" style="16"/>
    <col min="7699" max="7699" width="6.42578125" style="16" customWidth="1"/>
    <col min="7700" max="7700" width="13.7109375" style="16" customWidth="1"/>
    <col min="7701" max="7936" width="9" style="16"/>
    <col min="7937" max="7937" width="6.140625" style="16" customWidth="1"/>
    <col min="7938" max="7938" width="12" style="16" customWidth="1"/>
    <col min="7939" max="7939" width="15.140625" style="16" customWidth="1"/>
    <col min="7940" max="7941" width="11.5703125" style="16" hidden="1" customWidth="1"/>
    <col min="7942" max="7942" width="6.7109375" style="16" customWidth="1"/>
    <col min="7943" max="7943" width="6" style="16" customWidth="1"/>
    <col min="7944" max="7944" width="5.28515625" style="16" customWidth="1"/>
    <col min="7945" max="7945" width="6.28515625" style="16" customWidth="1"/>
    <col min="7946" max="7946" width="6.7109375" style="16" customWidth="1"/>
    <col min="7947" max="7947" width="7.85546875" style="16" customWidth="1"/>
    <col min="7948" max="7948" width="6.5703125" style="16" customWidth="1"/>
    <col min="7949" max="7949" width="9" style="16"/>
    <col min="7950" max="7950" width="7.28515625" style="16" customWidth="1"/>
    <col min="7951" max="7951" width="9" style="16"/>
    <col min="7952" max="7952" width="7.42578125" style="16" customWidth="1"/>
    <col min="7953" max="7954" width="9" style="16"/>
    <col min="7955" max="7955" width="6.42578125" style="16" customWidth="1"/>
    <col min="7956" max="7956" width="13.7109375" style="16" customWidth="1"/>
    <col min="7957" max="8192" width="9" style="16"/>
    <col min="8193" max="8193" width="6.140625" style="16" customWidth="1"/>
    <col min="8194" max="8194" width="12" style="16" customWidth="1"/>
    <col min="8195" max="8195" width="15.140625" style="16" customWidth="1"/>
    <col min="8196" max="8197" width="11.5703125" style="16" hidden="1" customWidth="1"/>
    <col min="8198" max="8198" width="6.7109375" style="16" customWidth="1"/>
    <col min="8199" max="8199" width="6" style="16" customWidth="1"/>
    <col min="8200" max="8200" width="5.28515625" style="16" customWidth="1"/>
    <col min="8201" max="8201" width="6.28515625" style="16" customWidth="1"/>
    <col min="8202" max="8202" width="6.7109375" style="16" customWidth="1"/>
    <col min="8203" max="8203" width="7.85546875" style="16" customWidth="1"/>
    <col min="8204" max="8204" width="6.5703125" style="16" customWidth="1"/>
    <col min="8205" max="8205" width="9" style="16"/>
    <col min="8206" max="8206" width="7.28515625" style="16" customWidth="1"/>
    <col min="8207" max="8207" width="9" style="16"/>
    <col min="8208" max="8208" width="7.42578125" style="16" customWidth="1"/>
    <col min="8209" max="8210" width="9" style="16"/>
    <col min="8211" max="8211" width="6.42578125" style="16" customWidth="1"/>
    <col min="8212" max="8212" width="13.7109375" style="16" customWidth="1"/>
    <col min="8213" max="8448" width="9" style="16"/>
    <col min="8449" max="8449" width="6.140625" style="16" customWidth="1"/>
    <col min="8450" max="8450" width="12" style="16" customWidth="1"/>
    <col min="8451" max="8451" width="15.140625" style="16" customWidth="1"/>
    <col min="8452" max="8453" width="11.5703125" style="16" hidden="1" customWidth="1"/>
    <col min="8454" max="8454" width="6.7109375" style="16" customWidth="1"/>
    <col min="8455" max="8455" width="6" style="16" customWidth="1"/>
    <col min="8456" max="8456" width="5.28515625" style="16" customWidth="1"/>
    <col min="8457" max="8457" width="6.28515625" style="16" customWidth="1"/>
    <col min="8458" max="8458" width="6.7109375" style="16" customWidth="1"/>
    <col min="8459" max="8459" width="7.85546875" style="16" customWidth="1"/>
    <col min="8460" max="8460" width="6.5703125" style="16" customWidth="1"/>
    <col min="8461" max="8461" width="9" style="16"/>
    <col min="8462" max="8462" width="7.28515625" style="16" customWidth="1"/>
    <col min="8463" max="8463" width="9" style="16"/>
    <col min="8464" max="8464" width="7.42578125" style="16" customWidth="1"/>
    <col min="8465" max="8466" width="9" style="16"/>
    <col min="8467" max="8467" width="6.42578125" style="16" customWidth="1"/>
    <col min="8468" max="8468" width="13.7109375" style="16" customWidth="1"/>
    <col min="8469" max="8704" width="9" style="16"/>
    <col min="8705" max="8705" width="6.140625" style="16" customWidth="1"/>
    <col min="8706" max="8706" width="12" style="16" customWidth="1"/>
    <col min="8707" max="8707" width="15.140625" style="16" customWidth="1"/>
    <col min="8708" max="8709" width="11.5703125" style="16" hidden="1" customWidth="1"/>
    <col min="8710" max="8710" width="6.7109375" style="16" customWidth="1"/>
    <col min="8711" max="8711" width="6" style="16" customWidth="1"/>
    <col min="8712" max="8712" width="5.28515625" style="16" customWidth="1"/>
    <col min="8713" max="8713" width="6.28515625" style="16" customWidth="1"/>
    <col min="8714" max="8714" width="6.7109375" style="16" customWidth="1"/>
    <col min="8715" max="8715" width="7.85546875" style="16" customWidth="1"/>
    <col min="8716" max="8716" width="6.5703125" style="16" customWidth="1"/>
    <col min="8717" max="8717" width="9" style="16"/>
    <col min="8718" max="8718" width="7.28515625" style="16" customWidth="1"/>
    <col min="8719" max="8719" width="9" style="16"/>
    <col min="8720" max="8720" width="7.42578125" style="16" customWidth="1"/>
    <col min="8721" max="8722" width="9" style="16"/>
    <col min="8723" max="8723" width="6.42578125" style="16" customWidth="1"/>
    <col min="8724" max="8724" width="13.7109375" style="16" customWidth="1"/>
    <col min="8725" max="8960" width="9" style="16"/>
    <col min="8961" max="8961" width="6.140625" style="16" customWidth="1"/>
    <col min="8962" max="8962" width="12" style="16" customWidth="1"/>
    <col min="8963" max="8963" width="15.140625" style="16" customWidth="1"/>
    <col min="8964" max="8965" width="11.5703125" style="16" hidden="1" customWidth="1"/>
    <col min="8966" max="8966" width="6.7109375" style="16" customWidth="1"/>
    <col min="8967" max="8967" width="6" style="16" customWidth="1"/>
    <col min="8968" max="8968" width="5.28515625" style="16" customWidth="1"/>
    <col min="8969" max="8969" width="6.28515625" style="16" customWidth="1"/>
    <col min="8970" max="8970" width="6.7109375" style="16" customWidth="1"/>
    <col min="8971" max="8971" width="7.85546875" style="16" customWidth="1"/>
    <col min="8972" max="8972" width="6.5703125" style="16" customWidth="1"/>
    <col min="8973" max="8973" width="9" style="16"/>
    <col min="8974" max="8974" width="7.28515625" style="16" customWidth="1"/>
    <col min="8975" max="8975" width="9" style="16"/>
    <col min="8976" max="8976" width="7.42578125" style="16" customWidth="1"/>
    <col min="8977" max="8978" width="9" style="16"/>
    <col min="8979" max="8979" width="6.42578125" style="16" customWidth="1"/>
    <col min="8980" max="8980" width="13.7109375" style="16" customWidth="1"/>
    <col min="8981" max="9216" width="9" style="16"/>
    <col min="9217" max="9217" width="6.140625" style="16" customWidth="1"/>
    <col min="9218" max="9218" width="12" style="16" customWidth="1"/>
    <col min="9219" max="9219" width="15.140625" style="16" customWidth="1"/>
    <col min="9220" max="9221" width="11.5703125" style="16" hidden="1" customWidth="1"/>
    <col min="9222" max="9222" width="6.7109375" style="16" customWidth="1"/>
    <col min="9223" max="9223" width="6" style="16" customWidth="1"/>
    <col min="9224" max="9224" width="5.28515625" style="16" customWidth="1"/>
    <col min="9225" max="9225" width="6.28515625" style="16" customWidth="1"/>
    <col min="9226" max="9226" width="6.7109375" style="16" customWidth="1"/>
    <col min="9227" max="9227" width="7.85546875" style="16" customWidth="1"/>
    <col min="9228" max="9228" width="6.5703125" style="16" customWidth="1"/>
    <col min="9229" max="9229" width="9" style="16"/>
    <col min="9230" max="9230" width="7.28515625" style="16" customWidth="1"/>
    <col min="9231" max="9231" width="9" style="16"/>
    <col min="9232" max="9232" width="7.42578125" style="16" customWidth="1"/>
    <col min="9233" max="9234" width="9" style="16"/>
    <col min="9235" max="9235" width="6.42578125" style="16" customWidth="1"/>
    <col min="9236" max="9236" width="13.7109375" style="16" customWidth="1"/>
    <col min="9237" max="9472" width="9" style="16"/>
    <col min="9473" max="9473" width="6.140625" style="16" customWidth="1"/>
    <col min="9474" max="9474" width="12" style="16" customWidth="1"/>
    <col min="9475" max="9475" width="15.140625" style="16" customWidth="1"/>
    <col min="9476" max="9477" width="11.5703125" style="16" hidden="1" customWidth="1"/>
    <col min="9478" max="9478" width="6.7109375" style="16" customWidth="1"/>
    <col min="9479" max="9479" width="6" style="16" customWidth="1"/>
    <col min="9480" max="9480" width="5.28515625" style="16" customWidth="1"/>
    <col min="9481" max="9481" width="6.28515625" style="16" customWidth="1"/>
    <col min="9482" max="9482" width="6.7109375" style="16" customWidth="1"/>
    <col min="9483" max="9483" width="7.85546875" style="16" customWidth="1"/>
    <col min="9484" max="9484" width="6.5703125" style="16" customWidth="1"/>
    <col min="9485" max="9485" width="9" style="16"/>
    <col min="9486" max="9486" width="7.28515625" style="16" customWidth="1"/>
    <col min="9487" max="9487" width="9" style="16"/>
    <col min="9488" max="9488" width="7.42578125" style="16" customWidth="1"/>
    <col min="9489" max="9490" width="9" style="16"/>
    <col min="9491" max="9491" width="6.42578125" style="16" customWidth="1"/>
    <col min="9492" max="9492" width="13.7109375" style="16" customWidth="1"/>
    <col min="9493" max="9728" width="9" style="16"/>
    <col min="9729" max="9729" width="6.140625" style="16" customWidth="1"/>
    <col min="9730" max="9730" width="12" style="16" customWidth="1"/>
    <col min="9731" max="9731" width="15.140625" style="16" customWidth="1"/>
    <col min="9732" max="9733" width="11.5703125" style="16" hidden="1" customWidth="1"/>
    <col min="9734" max="9734" width="6.7109375" style="16" customWidth="1"/>
    <col min="9735" max="9735" width="6" style="16" customWidth="1"/>
    <col min="9736" max="9736" width="5.28515625" style="16" customWidth="1"/>
    <col min="9737" max="9737" width="6.28515625" style="16" customWidth="1"/>
    <col min="9738" max="9738" width="6.7109375" style="16" customWidth="1"/>
    <col min="9739" max="9739" width="7.85546875" style="16" customWidth="1"/>
    <col min="9740" max="9740" width="6.5703125" style="16" customWidth="1"/>
    <col min="9741" max="9741" width="9" style="16"/>
    <col min="9742" max="9742" width="7.28515625" style="16" customWidth="1"/>
    <col min="9743" max="9743" width="9" style="16"/>
    <col min="9744" max="9744" width="7.42578125" style="16" customWidth="1"/>
    <col min="9745" max="9746" width="9" style="16"/>
    <col min="9747" max="9747" width="6.42578125" style="16" customWidth="1"/>
    <col min="9748" max="9748" width="13.7109375" style="16" customWidth="1"/>
    <col min="9749" max="9984" width="9" style="16"/>
    <col min="9985" max="9985" width="6.140625" style="16" customWidth="1"/>
    <col min="9986" max="9986" width="12" style="16" customWidth="1"/>
    <col min="9987" max="9987" width="15.140625" style="16" customWidth="1"/>
    <col min="9988" max="9989" width="11.5703125" style="16" hidden="1" customWidth="1"/>
    <col min="9990" max="9990" width="6.7109375" style="16" customWidth="1"/>
    <col min="9991" max="9991" width="6" style="16" customWidth="1"/>
    <col min="9992" max="9992" width="5.28515625" style="16" customWidth="1"/>
    <col min="9993" max="9993" width="6.28515625" style="16" customWidth="1"/>
    <col min="9994" max="9994" width="6.7109375" style="16" customWidth="1"/>
    <col min="9995" max="9995" width="7.85546875" style="16" customWidth="1"/>
    <col min="9996" max="9996" width="6.5703125" style="16" customWidth="1"/>
    <col min="9997" max="9997" width="9" style="16"/>
    <col min="9998" max="9998" width="7.28515625" style="16" customWidth="1"/>
    <col min="9999" max="9999" width="9" style="16"/>
    <col min="10000" max="10000" width="7.42578125" style="16" customWidth="1"/>
    <col min="10001" max="10002" width="9" style="16"/>
    <col min="10003" max="10003" width="6.42578125" style="16" customWidth="1"/>
    <col min="10004" max="10004" width="13.7109375" style="16" customWidth="1"/>
    <col min="10005" max="10240" width="9" style="16"/>
    <col min="10241" max="10241" width="6.140625" style="16" customWidth="1"/>
    <col min="10242" max="10242" width="12" style="16" customWidth="1"/>
    <col min="10243" max="10243" width="15.140625" style="16" customWidth="1"/>
    <col min="10244" max="10245" width="11.5703125" style="16" hidden="1" customWidth="1"/>
    <col min="10246" max="10246" width="6.7109375" style="16" customWidth="1"/>
    <col min="10247" max="10247" width="6" style="16" customWidth="1"/>
    <col min="10248" max="10248" width="5.28515625" style="16" customWidth="1"/>
    <col min="10249" max="10249" width="6.28515625" style="16" customWidth="1"/>
    <col min="10250" max="10250" width="6.7109375" style="16" customWidth="1"/>
    <col min="10251" max="10251" width="7.85546875" style="16" customWidth="1"/>
    <col min="10252" max="10252" width="6.5703125" style="16" customWidth="1"/>
    <col min="10253" max="10253" width="9" style="16"/>
    <col min="10254" max="10254" width="7.28515625" style="16" customWidth="1"/>
    <col min="10255" max="10255" width="9" style="16"/>
    <col min="10256" max="10256" width="7.42578125" style="16" customWidth="1"/>
    <col min="10257" max="10258" width="9" style="16"/>
    <col min="10259" max="10259" width="6.42578125" style="16" customWidth="1"/>
    <col min="10260" max="10260" width="13.7109375" style="16" customWidth="1"/>
    <col min="10261" max="10496" width="9" style="16"/>
    <col min="10497" max="10497" width="6.140625" style="16" customWidth="1"/>
    <col min="10498" max="10498" width="12" style="16" customWidth="1"/>
    <col min="10499" max="10499" width="15.140625" style="16" customWidth="1"/>
    <col min="10500" max="10501" width="11.5703125" style="16" hidden="1" customWidth="1"/>
    <col min="10502" max="10502" width="6.7109375" style="16" customWidth="1"/>
    <col min="10503" max="10503" width="6" style="16" customWidth="1"/>
    <col min="10504" max="10504" width="5.28515625" style="16" customWidth="1"/>
    <col min="10505" max="10505" width="6.28515625" style="16" customWidth="1"/>
    <col min="10506" max="10506" width="6.7109375" style="16" customWidth="1"/>
    <col min="10507" max="10507" width="7.85546875" style="16" customWidth="1"/>
    <col min="10508" max="10508" width="6.5703125" style="16" customWidth="1"/>
    <col min="10509" max="10509" width="9" style="16"/>
    <col min="10510" max="10510" width="7.28515625" style="16" customWidth="1"/>
    <col min="10511" max="10511" width="9" style="16"/>
    <col min="10512" max="10512" width="7.42578125" style="16" customWidth="1"/>
    <col min="10513" max="10514" width="9" style="16"/>
    <col min="10515" max="10515" width="6.42578125" style="16" customWidth="1"/>
    <col min="10516" max="10516" width="13.7109375" style="16" customWidth="1"/>
    <col min="10517" max="10752" width="9" style="16"/>
    <col min="10753" max="10753" width="6.140625" style="16" customWidth="1"/>
    <col min="10754" max="10754" width="12" style="16" customWidth="1"/>
    <col min="10755" max="10755" width="15.140625" style="16" customWidth="1"/>
    <col min="10756" max="10757" width="11.5703125" style="16" hidden="1" customWidth="1"/>
    <col min="10758" max="10758" width="6.7109375" style="16" customWidth="1"/>
    <col min="10759" max="10759" width="6" style="16" customWidth="1"/>
    <col min="10760" max="10760" width="5.28515625" style="16" customWidth="1"/>
    <col min="10761" max="10761" width="6.28515625" style="16" customWidth="1"/>
    <col min="10762" max="10762" width="6.7109375" style="16" customWidth="1"/>
    <col min="10763" max="10763" width="7.85546875" style="16" customWidth="1"/>
    <col min="10764" max="10764" width="6.5703125" style="16" customWidth="1"/>
    <col min="10765" max="10765" width="9" style="16"/>
    <col min="10766" max="10766" width="7.28515625" style="16" customWidth="1"/>
    <col min="10767" max="10767" width="9" style="16"/>
    <col min="10768" max="10768" width="7.42578125" style="16" customWidth="1"/>
    <col min="10769" max="10770" width="9" style="16"/>
    <col min="10771" max="10771" width="6.42578125" style="16" customWidth="1"/>
    <col min="10772" max="10772" width="13.7109375" style="16" customWidth="1"/>
    <col min="10773" max="11008" width="9" style="16"/>
    <col min="11009" max="11009" width="6.140625" style="16" customWidth="1"/>
    <col min="11010" max="11010" width="12" style="16" customWidth="1"/>
    <col min="11011" max="11011" width="15.140625" style="16" customWidth="1"/>
    <col min="11012" max="11013" width="11.5703125" style="16" hidden="1" customWidth="1"/>
    <col min="11014" max="11014" width="6.7109375" style="16" customWidth="1"/>
    <col min="11015" max="11015" width="6" style="16" customWidth="1"/>
    <col min="11016" max="11016" width="5.28515625" style="16" customWidth="1"/>
    <col min="11017" max="11017" width="6.28515625" style="16" customWidth="1"/>
    <col min="11018" max="11018" width="6.7109375" style="16" customWidth="1"/>
    <col min="11019" max="11019" width="7.85546875" style="16" customWidth="1"/>
    <col min="11020" max="11020" width="6.5703125" style="16" customWidth="1"/>
    <col min="11021" max="11021" width="9" style="16"/>
    <col min="11022" max="11022" width="7.28515625" style="16" customWidth="1"/>
    <col min="11023" max="11023" width="9" style="16"/>
    <col min="11024" max="11024" width="7.42578125" style="16" customWidth="1"/>
    <col min="11025" max="11026" width="9" style="16"/>
    <col min="11027" max="11027" width="6.42578125" style="16" customWidth="1"/>
    <col min="11028" max="11028" width="13.7109375" style="16" customWidth="1"/>
    <col min="11029" max="11264" width="9" style="16"/>
    <col min="11265" max="11265" width="6.140625" style="16" customWidth="1"/>
    <col min="11266" max="11266" width="12" style="16" customWidth="1"/>
    <col min="11267" max="11267" width="15.140625" style="16" customWidth="1"/>
    <col min="11268" max="11269" width="11.5703125" style="16" hidden="1" customWidth="1"/>
    <col min="11270" max="11270" width="6.7109375" style="16" customWidth="1"/>
    <col min="11271" max="11271" width="6" style="16" customWidth="1"/>
    <col min="11272" max="11272" width="5.28515625" style="16" customWidth="1"/>
    <col min="11273" max="11273" width="6.28515625" style="16" customWidth="1"/>
    <col min="11274" max="11274" width="6.7109375" style="16" customWidth="1"/>
    <col min="11275" max="11275" width="7.85546875" style="16" customWidth="1"/>
    <col min="11276" max="11276" width="6.5703125" style="16" customWidth="1"/>
    <col min="11277" max="11277" width="9" style="16"/>
    <col min="11278" max="11278" width="7.28515625" style="16" customWidth="1"/>
    <col min="11279" max="11279" width="9" style="16"/>
    <col min="11280" max="11280" width="7.42578125" style="16" customWidth="1"/>
    <col min="11281" max="11282" width="9" style="16"/>
    <col min="11283" max="11283" width="6.42578125" style="16" customWidth="1"/>
    <col min="11284" max="11284" width="13.7109375" style="16" customWidth="1"/>
    <col min="11285" max="11520" width="9" style="16"/>
    <col min="11521" max="11521" width="6.140625" style="16" customWidth="1"/>
    <col min="11522" max="11522" width="12" style="16" customWidth="1"/>
    <col min="11523" max="11523" width="15.140625" style="16" customWidth="1"/>
    <col min="11524" max="11525" width="11.5703125" style="16" hidden="1" customWidth="1"/>
    <col min="11526" max="11526" width="6.7109375" style="16" customWidth="1"/>
    <col min="11527" max="11527" width="6" style="16" customWidth="1"/>
    <col min="11528" max="11528" width="5.28515625" style="16" customWidth="1"/>
    <col min="11529" max="11529" width="6.28515625" style="16" customWidth="1"/>
    <col min="11530" max="11530" width="6.7109375" style="16" customWidth="1"/>
    <col min="11531" max="11531" width="7.85546875" style="16" customWidth="1"/>
    <col min="11532" max="11532" width="6.5703125" style="16" customWidth="1"/>
    <col min="11533" max="11533" width="9" style="16"/>
    <col min="11534" max="11534" width="7.28515625" style="16" customWidth="1"/>
    <col min="11535" max="11535" width="9" style="16"/>
    <col min="11536" max="11536" width="7.42578125" style="16" customWidth="1"/>
    <col min="11537" max="11538" width="9" style="16"/>
    <col min="11539" max="11539" width="6.42578125" style="16" customWidth="1"/>
    <col min="11540" max="11540" width="13.7109375" style="16" customWidth="1"/>
    <col min="11541" max="11776" width="9" style="16"/>
    <col min="11777" max="11777" width="6.140625" style="16" customWidth="1"/>
    <col min="11778" max="11778" width="12" style="16" customWidth="1"/>
    <col min="11779" max="11779" width="15.140625" style="16" customWidth="1"/>
    <col min="11780" max="11781" width="11.5703125" style="16" hidden="1" customWidth="1"/>
    <col min="11782" max="11782" width="6.7109375" style="16" customWidth="1"/>
    <col min="11783" max="11783" width="6" style="16" customWidth="1"/>
    <col min="11784" max="11784" width="5.28515625" style="16" customWidth="1"/>
    <col min="11785" max="11785" width="6.28515625" style="16" customWidth="1"/>
    <col min="11786" max="11786" width="6.7109375" style="16" customWidth="1"/>
    <col min="11787" max="11787" width="7.85546875" style="16" customWidth="1"/>
    <col min="11788" max="11788" width="6.5703125" style="16" customWidth="1"/>
    <col min="11789" max="11789" width="9" style="16"/>
    <col min="11790" max="11790" width="7.28515625" style="16" customWidth="1"/>
    <col min="11791" max="11791" width="9" style="16"/>
    <col min="11792" max="11792" width="7.42578125" style="16" customWidth="1"/>
    <col min="11793" max="11794" width="9" style="16"/>
    <col min="11795" max="11795" width="6.42578125" style="16" customWidth="1"/>
    <col min="11796" max="11796" width="13.7109375" style="16" customWidth="1"/>
    <col min="11797" max="12032" width="9" style="16"/>
    <col min="12033" max="12033" width="6.140625" style="16" customWidth="1"/>
    <col min="12034" max="12034" width="12" style="16" customWidth="1"/>
    <col min="12035" max="12035" width="15.140625" style="16" customWidth="1"/>
    <col min="12036" max="12037" width="11.5703125" style="16" hidden="1" customWidth="1"/>
    <col min="12038" max="12038" width="6.7109375" style="16" customWidth="1"/>
    <col min="12039" max="12039" width="6" style="16" customWidth="1"/>
    <col min="12040" max="12040" width="5.28515625" style="16" customWidth="1"/>
    <col min="12041" max="12041" width="6.28515625" style="16" customWidth="1"/>
    <col min="12042" max="12042" width="6.7109375" style="16" customWidth="1"/>
    <col min="12043" max="12043" width="7.85546875" style="16" customWidth="1"/>
    <col min="12044" max="12044" width="6.5703125" style="16" customWidth="1"/>
    <col min="12045" max="12045" width="9" style="16"/>
    <col min="12046" max="12046" width="7.28515625" style="16" customWidth="1"/>
    <col min="12047" max="12047" width="9" style="16"/>
    <col min="12048" max="12048" width="7.42578125" style="16" customWidth="1"/>
    <col min="12049" max="12050" width="9" style="16"/>
    <col min="12051" max="12051" width="6.42578125" style="16" customWidth="1"/>
    <col min="12052" max="12052" width="13.7109375" style="16" customWidth="1"/>
    <col min="12053" max="12288" width="9" style="16"/>
    <col min="12289" max="12289" width="6.140625" style="16" customWidth="1"/>
    <col min="12290" max="12290" width="12" style="16" customWidth="1"/>
    <col min="12291" max="12291" width="15.140625" style="16" customWidth="1"/>
    <col min="12292" max="12293" width="11.5703125" style="16" hidden="1" customWidth="1"/>
    <col min="12294" max="12294" width="6.7109375" style="16" customWidth="1"/>
    <col min="12295" max="12295" width="6" style="16" customWidth="1"/>
    <col min="12296" max="12296" width="5.28515625" style="16" customWidth="1"/>
    <col min="12297" max="12297" width="6.28515625" style="16" customWidth="1"/>
    <col min="12298" max="12298" width="6.7109375" style="16" customWidth="1"/>
    <col min="12299" max="12299" width="7.85546875" style="16" customWidth="1"/>
    <col min="12300" max="12300" width="6.5703125" style="16" customWidth="1"/>
    <col min="12301" max="12301" width="9" style="16"/>
    <col min="12302" max="12302" width="7.28515625" style="16" customWidth="1"/>
    <col min="12303" max="12303" width="9" style="16"/>
    <col min="12304" max="12304" width="7.42578125" style="16" customWidth="1"/>
    <col min="12305" max="12306" width="9" style="16"/>
    <col min="12307" max="12307" width="6.42578125" style="16" customWidth="1"/>
    <col min="12308" max="12308" width="13.7109375" style="16" customWidth="1"/>
    <col min="12309" max="12544" width="9" style="16"/>
    <col min="12545" max="12545" width="6.140625" style="16" customWidth="1"/>
    <col min="12546" max="12546" width="12" style="16" customWidth="1"/>
    <col min="12547" max="12547" width="15.140625" style="16" customWidth="1"/>
    <col min="12548" max="12549" width="11.5703125" style="16" hidden="1" customWidth="1"/>
    <col min="12550" max="12550" width="6.7109375" style="16" customWidth="1"/>
    <col min="12551" max="12551" width="6" style="16" customWidth="1"/>
    <col min="12552" max="12552" width="5.28515625" style="16" customWidth="1"/>
    <col min="12553" max="12553" width="6.28515625" style="16" customWidth="1"/>
    <col min="12554" max="12554" width="6.7109375" style="16" customWidth="1"/>
    <col min="12555" max="12555" width="7.85546875" style="16" customWidth="1"/>
    <col min="12556" max="12556" width="6.5703125" style="16" customWidth="1"/>
    <col min="12557" max="12557" width="9" style="16"/>
    <col min="12558" max="12558" width="7.28515625" style="16" customWidth="1"/>
    <col min="12559" max="12559" width="9" style="16"/>
    <col min="12560" max="12560" width="7.42578125" style="16" customWidth="1"/>
    <col min="12561" max="12562" width="9" style="16"/>
    <col min="12563" max="12563" width="6.42578125" style="16" customWidth="1"/>
    <col min="12564" max="12564" width="13.7109375" style="16" customWidth="1"/>
    <col min="12565" max="12800" width="9" style="16"/>
    <col min="12801" max="12801" width="6.140625" style="16" customWidth="1"/>
    <col min="12802" max="12802" width="12" style="16" customWidth="1"/>
    <col min="12803" max="12803" width="15.140625" style="16" customWidth="1"/>
    <col min="12804" max="12805" width="11.5703125" style="16" hidden="1" customWidth="1"/>
    <col min="12806" max="12806" width="6.7109375" style="16" customWidth="1"/>
    <col min="12807" max="12807" width="6" style="16" customWidth="1"/>
    <col min="12808" max="12808" width="5.28515625" style="16" customWidth="1"/>
    <col min="12809" max="12809" width="6.28515625" style="16" customWidth="1"/>
    <col min="12810" max="12810" width="6.7109375" style="16" customWidth="1"/>
    <col min="12811" max="12811" width="7.85546875" style="16" customWidth="1"/>
    <col min="12812" max="12812" width="6.5703125" style="16" customWidth="1"/>
    <col min="12813" max="12813" width="9" style="16"/>
    <col min="12814" max="12814" width="7.28515625" style="16" customWidth="1"/>
    <col min="12815" max="12815" width="9" style="16"/>
    <col min="12816" max="12816" width="7.42578125" style="16" customWidth="1"/>
    <col min="12817" max="12818" width="9" style="16"/>
    <col min="12819" max="12819" width="6.42578125" style="16" customWidth="1"/>
    <col min="12820" max="12820" width="13.7109375" style="16" customWidth="1"/>
    <col min="12821" max="13056" width="9" style="16"/>
    <col min="13057" max="13057" width="6.140625" style="16" customWidth="1"/>
    <col min="13058" max="13058" width="12" style="16" customWidth="1"/>
    <col min="13059" max="13059" width="15.140625" style="16" customWidth="1"/>
    <col min="13060" max="13061" width="11.5703125" style="16" hidden="1" customWidth="1"/>
    <col min="13062" max="13062" width="6.7109375" style="16" customWidth="1"/>
    <col min="13063" max="13063" width="6" style="16" customWidth="1"/>
    <col min="13064" max="13064" width="5.28515625" style="16" customWidth="1"/>
    <col min="13065" max="13065" width="6.28515625" style="16" customWidth="1"/>
    <col min="13066" max="13066" width="6.7109375" style="16" customWidth="1"/>
    <col min="13067" max="13067" width="7.85546875" style="16" customWidth="1"/>
    <col min="13068" max="13068" width="6.5703125" style="16" customWidth="1"/>
    <col min="13069" max="13069" width="9" style="16"/>
    <col min="13070" max="13070" width="7.28515625" style="16" customWidth="1"/>
    <col min="13071" max="13071" width="9" style="16"/>
    <col min="13072" max="13072" width="7.42578125" style="16" customWidth="1"/>
    <col min="13073" max="13074" width="9" style="16"/>
    <col min="13075" max="13075" width="6.42578125" style="16" customWidth="1"/>
    <col min="13076" max="13076" width="13.7109375" style="16" customWidth="1"/>
    <col min="13077" max="13312" width="9" style="16"/>
    <col min="13313" max="13313" width="6.140625" style="16" customWidth="1"/>
    <col min="13314" max="13314" width="12" style="16" customWidth="1"/>
    <col min="13315" max="13315" width="15.140625" style="16" customWidth="1"/>
    <col min="13316" max="13317" width="11.5703125" style="16" hidden="1" customWidth="1"/>
    <col min="13318" max="13318" width="6.7109375" style="16" customWidth="1"/>
    <col min="13319" max="13319" width="6" style="16" customWidth="1"/>
    <col min="13320" max="13320" width="5.28515625" style="16" customWidth="1"/>
    <col min="13321" max="13321" width="6.28515625" style="16" customWidth="1"/>
    <col min="13322" max="13322" width="6.7109375" style="16" customWidth="1"/>
    <col min="13323" max="13323" width="7.85546875" style="16" customWidth="1"/>
    <col min="13324" max="13324" width="6.5703125" style="16" customWidth="1"/>
    <col min="13325" max="13325" width="9" style="16"/>
    <col min="13326" max="13326" width="7.28515625" style="16" customWidth="1"/>
    <col min="13327" max="13327" width="9" style="16"/>
    <col min="13328" max="13328" width="7.42578125" style="16" customWidth="1"/>
    <col min="13329" max="13330" width="9" style="16"/>
    <col min="13331" max="13331" width="6.42578125" style="16" customWidth="1"/>
    <col min="13332" max="13332" width="13.7109375" style="16" customWidth="1"/>
    <col min="13333" max="13568" width="9" style="16"/>
    <col min="13569" max="13569" width="6.140625" style="16" customWidth="1"/>
    <col min="13570" max="13570" width="12" style="16" customWidth="1"/>
    <col min="13571" max="13571" width="15.140625" style="16" customWidth="1"/>
    <col min="13572" max="13573" width="11.5703125" style="16" hidden="1" customWidth="1"/>
    <col min="13574" max="13574" width="6.7109375" style="16" customWidth="1"/>
    <col min="13575" max="13575" width="6" style="16" customWidth="1"/>
    <col min="13576" max="13576" width="5.28515625" style="16" customWidth="1"/>
    <col min="13577" max="13577" width="6.28515625" style="16" customWidth="1"/>
    <col min="13578" max="13578" width="6.7109375" style="16" customWidth="1"/>
    <col min="13579" max="13579" width="7.85546875" style="16" customWidth="1"/>
    <col min="13580" max="13580" width="6.5703125" style="16" customWidth="1"/>
    <col min="13581" max="13581" width="9" style="16"/>
    <col min="13582" max="13582" width="7.28515625" style="16" customWidth="1"/>
    <col min="13583" max="13583" width="9" style="16"/>
    <col min="13584" max="13584" width="7.42578125" style="16" customWidth="1"/>
    <col min="13585" max="13586" width="9" style="16"/>
    <col min="13587" max="13587" width="6.42578125" style="16" customWidth="1"/>
    <col min="13588" max="13588" width="13.7109375" style="16" customWidth="1"/>
    <col min="13589" max="13824" width="9" style="16"/>
    <col min="13825" max="13825" width="6.140625" style="16" customWidth="1"/>
    <col min="13826" max="13826" width="12" style="16" customWidth="1"/>
    <col min="13827" max="13827" width="15.140625" style="16" customWidth="1"/>
    <col min="13828" max="13829" width="11.5703125" style="16" hidden="1" customWidth="1"/>
    <col min="13830" max="13830" width="6.7109375" style="16" customWidth="1"/>
    <col min="13831" max="13831" width="6" style="16" customWidth="1"/>
    <col min="13832" max="13832" width="5.28515625" style="16" customWidth="1"/>
    <col min="13833" max="13833" width="6.28515625" style="16" customWidth="1"/>
    <col min="13834" max="13834" width="6.7109375" style="16" customWidth="1"/>
    <col min="13835" max="13835" width="7.85546875" style="16" customWidth="1"/>
    <col min="13836" max="13836" width="6.5703125" style="16" customWidth="1"/>
    <col min="13837" max="13837" width="9" style="16"/>
    <col min="13838" max="13838" width="7.28515625" style="16" customWidth="1"/>
    <col min="13839" max="13839" width="9" style="16"/>
    <col min="13840" max="13840" width="7.42578125" style="16" customWidth="1"/>
    <col min="13841" max="13842" width="9" style="16"/>
    <col min="13843" max="13843" width="6.42578125" style="16" customWidth="1"/>
    <col min="13844" max="13844" width="13.7109375" style="16" customWidth="1"/>
    <col min="13845" max="14080" width="9" style="16"/>
    <col min="14081" max="14081" width="6.140625" style="16" customWidth="1"/>
    <col min="14082" max="14082" width="12" style="16" customWidth="1"/>
    <col min="14083" max="14083" width="15.140625" style="16" customWidth="1"/>
    <col min="14084" max="14085" width="11.5703125" style="16" hidden="1" customWidth="1"/>
    <col min="14086" max="14086" width="6.7109375" style="16" customWidth="1"/>
    <col min="14087" max="14087" width="6" style="16" customWidth="1"/>
    <col min="14088" max="14088" width="5.28515625" style="16" customWidth="1"/>
    <col min="14089" max="14089" width="6.28515625" style="16" customWidth="1"/>
    <col min="14090" max="14090" width="6.7109375" style="16" customWidth="1"/>
    <col min="14091" max="14091" width="7.85546875" style="16" customWidth="1"/>
    <col min="14092" max="14092" width="6.5703125" style="16" customWidth="1"/>
    <col min="14093" max="14093" width="9" style="16"/>
    <col min="14094" max="14094" width="7.28515625" style="16" customWidth="1"/>
    <col min="14095" max="14095" width="9" style="16"/>
    <col min="14096" max="14096" width="7.42578125" style="16" customWidth="1"/>
    <col min="14097" max="14098" width="9" style="16"/>
    <col min="14099" max="14099" width="6.42578125" style="16" customWidth="1"/>
    <col min="14100" max="14100" width="13.7109375" style="16" customWidth="1"/>
    <col min="14101" max="14336" width="9" style="16"/>
    <col min="14337" max="14337" width="6.140625" style="16" customWidth="1"/>
    <col min="14338" max="14338" width="12" style="16" customWidth="1"/>
    <col min="14339" max="14339" width="15.140625" style="16" customWidth="1"/>
    <col min="14340" max="14341" width="11.5703125" style="16" hidden="1" customWidth="1"/>
    <col min="14342" max="14342" width="6.7109375" style="16" customWidth="1"/>
    <col min="14343" max="14343" width="6" style="16" customWidth="1"/>
    <col min="14344" max="14344" width="5.28515625" style="16" customWidth="1"/>
    <col min="14345" max="14345" width="6.28515625" style="16" customWidth="1"/>
    <col min="14346" max="14346" width="6.7109375" style="16" customWidth="1"/>
    <col min="14347" max="14347" width="7.85546875" style="16" customWidth="1"/>
    <col min="14348" max="14348" width="6.5703125" style="16" customWidth="1"/>
    <col min="14349" max="14349" width="9" style="16"/>
    <col min="14350" max="14350" width="7.28515625" style="16" customWidth="1"/>
    <col min="14351" max="14351" width="9" style="16"/>
    <col min="14352" max="14352" width="7.42578125" style="16" customWidth="1"/>
    <col min="14353" max="14354" width="9" style="16"/>
    <col min="14355" max="14355" width="6.42578125" style="16" customWidth="1"/>
    <col min="14356" max="14356" width="13.7109375" style="16" customWidth="1"/>
    <col min="14357" max="14592" width="9" style="16"/>
    <col min="14593" max="14593" width="6.140625" style="16" customWidth="1"/>
    <col min="14594" max="14594" width="12" style="16" customWidth="1"/>
    <col min="14595" max="14595" width="15.140625" style="16" customWidth="1"/>
    <col min="14596" max="14597" width="11.5703125" style="16" hidden="1" customWidth="1"/>
    <col min="14598" max="14598" width="6.7109375" style="16" customWidth="1"/>
    <col min="14599" max="14599" width="6" style="16" customWidth="1"/>
    <col min="14600" max="14600" width="5.28515625" style="16" customWidth="1"/>
    <col min="14601" max="14601" width="6.28515625" style="16" customWidth="1"/>
    <col min="14602" max="14602" width="6.7109375" style="16" customWidth="1"/>
    <col min="14603" max="14603" width="7.85546875" style="16" customWidth="1"/>
    <col min="14604" max="14604" width="6.5703125" style="16" customWidth="1"/>
    <col min="14605" max="14605" width="9" style="16"/>
    <col min="14606" max="14606" width="7.28515625" style="16" customWidth="1"/>
    <col min="14607" max="14607" width="9" style="16"/>
    <col min="14608" max="14608" width="7.42578125" style="16" customWidth="1"/>
    <col min="14609" max="14610" width="9" style="16"/>
    <col min="14611" max="14611" width="6.42578125" style="16" customWidth="1"/>
    <col min="14612" max="14612" width="13.7109375" style="16" customWidth="1"/>
    <col min="14613" max="14848" width="9" style="16"/>
    <col min="14849" max="14849" width="6.140625" style="16" customWidth="1"/>
    <col min="14850" max="14850" width="12" style="16" customWidth="1"/>
    <col min="14851" max="14851" width="15.140625" style="16" customWidth="1"/>
    <col min="14852" max="14853" width="11.5703125" style="16" hidden="1" customWidth="1"/>
    <col min="14854" max="14854" width="6.7109375" style="16" customWidth="1"/>
    <col min="14855" max="14855" width="6" style="16" customWidth="1"/>
    <col min="14856" max="14856" width="5.28515625" style="16" customWidth="1"/>
    <col min="14857" max="14857" width="6.28515625" style="16" customWidth="1"/>
    <col min="14858" max="14858" width="6.7109375" style="16" customWidth="1"/>
    <col min="14859" max="14859" width="7.85546875" style="16" customWidth="1"/>
    <col min="14860" max="14860" width="6.5703125" style="16" customWidth="1"/>
    <col min="14861" max="14861" width="9" style="16"/>
    <col min="14862" max="14862" width="7.28515625" style="16" customWidth="1"/>
    <col min="14863" max="14863" width="9" style="16"/>
    <col min="14864" max="14864" width="7.42578125" style="16" customWidth="1"/>
    <col min="14865" max="14866" width="9" style="16"/>
    <col min="14867" max="14867" width="6.42578125" style="16" customWidth="1"/>
    <col min="14868" max="14868" width="13.7109375" style="16" customWidth="1"/>
    <col min="14869" max="15104" width="9" style="16"/>
    <col min="15105" max="15105" width="6.140625" style="16" customWidth="1"/>
    <col min="15106" max="15106" width="12" style="16" customWidth="1"/>
    <col min="15107" max="15107" width="15.140625" style="16" customWidth="1"/>
    <col min="15108" max="15109" width="11.5703125" style="16" hidden="1" customWidth="1"/>
    <col min="15110" max="15110" width="6.7109375" style="16" customWidth="1"/>
    <col min="15111" max="15111" width="6" style="16" customWidth="1"/>
    <col min="15112" max="15112" width="5.28515625" style="16" customWidth="1"/>
    <col min="15113" max="15113" width="6.28515625" style="16" customWidth="1"/>
    <col min="15114" max="15114" width="6.7109375" style="16" customWidth="1"/>
    <col min="15115" max="15115" width="7.85546875" style="16" customWidth="1"/>
    <col min="15116" max="15116" width="6.5703125" style="16" customWidth="1"/>
    <col min="15117" max="15117" width="9" style="16"/>
    <col min="15118" max="15118" width="7.28515625" style="16" customWidth="1"/>
    <col min="15119" max="15119" width="9" style="16"/>
    <col min="15120" max="15120" width="7.42578125" style="16" customWidth="1"/>
    <col min="15121" max="15122" width="9" style="16"/>
    <col min="15123" max="15123" width="6.42578125" style="16" customWidth="1"/>
    <col min="15124" max="15124" width="13.7109375" style="16" customWidth="1"/>
    <col min="15125" max="15360" width="9" style="16"/>
    <col min="15361" max="15361" width="6.140625" style="16" customWidth="1"/>
    <col min="15362" max="15362" width="12" style="16" customWidth="1"/>
    <col min="15363" max="15363" width="15.140625" style="16" customWidth="1"/>
    <col min="15364" max="15365" width="11.5703125" style="16" hidden="1" customWidth="1"/>
    <col min="15366" max="15366" width="6.7109375" style="16" customWidth="1"/>
    <col min="15367" max="15367" width="6" style="16" customWidth="1"/>
    <col min="15368" max="15368" width="5.28515625" style="16" customWidth="1"/>
    <col min="15369" max="15369" width="6.28515625" style="16" customWidth="1"/>
    <col min="15370" max="15370" width="6.7109375" style="16" customWidth="1"/>
    <col min="15371" max="15371" width="7.85546875" style="16" customWidth="1"/>
    <col min="15372" max="15372" width="6.5703125" style="16" customWidth="1"/>
    <col min="15373" max="15373" width="9" style="16"/>
    <col min="15374" max="15374" width="7.28515625" style="16" customWidth="1"/>
    <col min="15375" max="15375" width="9" style="16"/>
    <col min="15376" max="15376" width="7.42578125" style="16" customWidth="1"/>
    <col min="15377" max="15378" width="9" style="16"/>
    <col min="15379" max="15379" width="6.42578125" style="16" customWidth="1"/>
    <col min="15380" max="15380" width="13.7109375" style="16" customWidth="1"/>
    <col min="15381" max="15616" width="9" style="16"/>
    <col min="15617" max="15617" width="6.140625" style="16" customWidth="1"/>
    <col min="15618" max="15618" width="12" style="16" customWidth="1"/>
    <col min="15619" max="15619" width="15.140625" style="16" customWidth="1"/>
    <col min="15620" max="15621" width="11.5703125" style="16" hidden="1" customWidth="1"/>
    <col min="15622" max="15622" width="6.7109375" style="16" customWidth="1"/>
    <col min="15623" max="15623" width="6" style="16" customWidth="1"/>
    <col min="15624" max="15624" width="5.28515625" style="16" customWidth="1"/>
    <col min="15625" max="15625" width="6.28515625" style="16" customWidth="1"/>
    <col min="15626" max="15626" width="6.7109375" style="16" customWidth="1"/>
    <col min="15627" max="15627" width="7.85546875" style="16" customWidth="1"/>
    <col min="15628" max="15628" width="6.5703125" style="16" customWidth="1"/>
    <col min="15629" max="15629" width="9" style="16"/>
    <col min="15630" max="15630" width="7.28515625" style="16" customWidth="1"/>
    <col min="15631" max="15631" width="9" style="16"/>
    <col min="15632" max="15632" width="7.42578125" style="16" customWidth="1"/>
    <col min="15633" max="15634" width="9" style="16"/>
    <col min="15635" max="15635" width="6.42578125" style="16" customWidth="1"/>
    <col min="15636" max="15636" width="13.7109375" style="16" customWidth="1"/>
    <col min="15637" max="15872" width="9" style="16"/>
    <col min="15873" max="15873" width="6.140625" style="16" customWidth="1"/>
    <col min="15874" max="15874" width="12" style="16" customWidth="1"/>
    <col min="15875" max="15875" width="15.140625" style="16" customWidth="1"/>
    <col min="15876" max="15877" width="11.5703125" style="16" hidden="1" customWidth="1"/>
    <col min="15878" max="15878" width="6.7109375" style="16" customWidth="1"/>
    <col min="15879" max="15879" width="6" style="16" customWidth="1"/>
    <col min="15880" max="15880" width="5.28515625" style="16" customWidth="1"/>
    <col min="15881" max="15881" width="6.28515625" style="16" customWidth="1"/>
    <col min="15882" max="15882" width="6.7109375" style="16" customWidth="1"/>
    <col min="15883" max="15883" width="7.85546875" style="16" customWidth="1"/>
    <col min="15884" max="15884" width="6.5703125" style="16" customWidth="1"/>
    <col min="15885" max="15885" width="9" style="16"/>
    <col min="15886" max="15886" width="7.28515625" style="16" customWidth="1"/>
    <col min="15887" max="15887" width="9" style="16"/>
    <col min="15888" max="15888" width="7.42578125" style="16" customWidth="1"/>
    <col min="15889" max="15890" width="9" style="16"/>
    <col min="15891" max="15891" width="6.42578125" style="16" customWidth="1"/>
    <col min="15892" max="15892" width="13.7109375" style="16" customWidth="1"/>
    <col min="15893" max="16128" width="9" style="16"/>
    <col min="16129" max="16129" width="6.140625" style="16" customWidth="1"/>
    <col min="16130" max="16130" width="12" style="16" customWidth="1"/>
    <col min="16131" max="16131" width="15.140625" style="16" customWidth="1"/>
    <col min="16132" max="16133" width="11.5703125" style="16" hidden="1" customWidth="1"/>
    <col min="16134" max="16134" width="6.7109375" style="16" customWidth="1"/>
    <col min="16135" max="16135" width="6" style="16" customWidth="1"/>
    <col min="16136" max="16136" width="5.28515625" style="16" customWidth="1"/>
    <col min="16137" max="16137" width="6.28515625" style="16" customWidth="1"/>
    <col min="16138" max="16138" width="6.7109375" style="16" customWidth="1"/>
    <col min="16139" max="16139" width="7.85546875" style="16" customWidth="1"/>
    <col min="16140" max="16140" width="6.5703125" style="16" customWidth="1"/>
    <col min="16141" max="16141" width="9" style="16"/>
    <col min="16142" max="16142" width="7.28515625" style="16" customWidth="1"/>
    <col min="16143" max="16143" width="9" style="16"/>
    <col min="16144" max="16144" width="7.42578125" style="16" customWidth="1"/>
    <col min="16145" max="16146" width="9" style="16"/>
    <col min="16147" max="16147" width="6.42578125" style="16" customWidth="1"/>
    <col min="16148" max="16148" width="13.7109375" style="16" customWidth="1"/>
    <col min="16149" max="16384" width="9" style="16"/>
  </cols>
  <sheetData>
    <row r="1" spans="1:19" ht="18.75" customHeight="1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24">
        <v>1</v>
      </c>
      <c r="B4" s="46" t="s">
        <v>42</v>
      </c>
      <c r="C4" s="46" t="s">
        <v>44</v>
      </c>
      <c r="D4" s="47"/>
      <c r="E4" s="47"/>
      <c r="F4" s="48">
        <v>112</v>
      </c>
      <c r="G4" s="49">
        <f>(F4/120)</f>
        <v>0.93333333333333335</v>
      </c>
      <c r="H4" s="48">
        <v>86</v>
      </c>
      <c r="I4" s="49">
        <f>(H4/110)</f>
        <v>0.78181818181818186</v>
      </c>
      <c r="J4" s="48">
        <v>53</v>
      </c>
      <c r="K4" s="49">
        <f>(J4/220)</f>
        <v>0.24090909090909091</v>
      </c>
      <c r="L4" s="48">
        <v>68</v>
      </c>
      <c r="M4" s="49">
        <f>(L4/100)</f>
        <v>0.68</v>
      </c>
      <c r="N4" s="48">
        <v>65</v>
      </c>
      <c r="O4" s="49">
        <f>(N4/80)</f>
        <v>0.8125</v>
      </c>
      <c r="P4" s="48">
        <v>50</v>
      </c>
      <c r="Q4" s="49">
        <f>(P4/100)</f>
        <v>0.5</v>
      </c>
      <c r="R4" s="50">
        <f>G4+I4+K4+M4+O4+Q4</f>
        <v>3.9485606060606062</v>
      </c>
      <c r="S4" s="28">
        <v>1</v>
      </c>
    </row>
    <row r="5" spans="1:19" x14ac:dyDescent="0.25">
      <c r="A5" s="24">
        <v>2</v>
      </c>
      <c r="B5" s="46" t="s">
        <v>28</v>
      </c>
      <c r="C5" s="46" t="s">
        <v>29</v>
      </c>
      <c r="D5" s="47"/>
      <c r="E5" s="47"/>
      <c r="F5" s="48">
        <v>104</v>
      </c>
      <c r="G5" s="49">
        <f>(F5/120)</f>
        <v>0.8666666666666667</v>
      </c>
      <c r="H5" s="48">
        <v>85</v>
      </c>
      <c r="I5" s="49">
        <f>(H5/110)</f>
        <v>0.77272727272727271</v>
      </c>
      <c r="J5" s="48">
        <v>134</v>
      </c>
      <c r="K5" s="49">
        <f>(J5/220)</f>
        <v>0.60909090909090913</v>
      </c>
      <c r="L5" s="48">
        <v>43</v>
      </c>
      <c r="M5" s="49">
        <f>(L5/100)</f>
        <v>0.43</v>
      </c>
      <c r="N5" s="48">
        <v>49</v>
      </c>
      <c r="O5" s="49">
        <f>(N5/80)</f>
        <v>0.61250000000000004</v>
      </c>
      <c r="P5" s="48">
        <v>55</v>
      </c>
      <c r="Q5" s="49">
        <f>(P5/100)</f>
        <v>0.55000000000000004</v>
      </c>
      <c r="R5" s="50">
        <f>G5+I5+K5+M5+O5+Q5</f>
        <v>3.8409848484848483</v>
      </c>
      <c r="S5" s="28">
        <v>2</v>
      </c>
    </row>
    <row r="6" spans="1:19" ht="15" customHeight="1" x14ac:dyDescent="0.25">
      <c r="A6" s="24">
        <v>4</v>
      </c>
      <c r="B6" s="46" t="s">
        <v>22</v>
      </c>
      <c r="C6" s="46" t="s">
        <v>125</v>
      </c>
      <c r="D6" s="47"/>
      <c r="E6" s="47"/>
      <c r="F6" s="48">
        <v>109</v>
      </c>
      <c r="G6" s="49">
        <f>(F6/120)</f>
        <v>0.90833333333333333</v>
      </c>
      <c r="H6" s="48">
        <v>63</v>
      </c>
      <c r="I6" s="49">
        <f>(H6/110)</f>
        <v>0.57272727272727275</v>
      </c>
      <c r="J6" s="48">
        <v>118</v>
      </c>
      <c r="K6" s="49">
        <f>(J6/220)</f>
        <v>0.53636363636363638</v>
      </c>
      <c r="L6" s="48">
        <v>40</v>
      </c>
      <c r="M6" s="49">
        <f>(L6/100)</f>
        <v>0.4</v>
      </c>
      <c r="N6" s="48">
        <v>63</v>
      </c>
      <c r="O6" s="49">
        <f>(N6/80)</f>
        <v>0.78749999999999998</v>
      </c>
      <c r="P6" s="48">
        <v>60</v>
      </c>
      <c r="Q6" s="49">
        <f>(P6/100)</f>
        <v>0.6</v>
      </c>
      <c r="R6" s="50">
        <f>G6+I6+K6+M6+O6+Q6</f>
        <v>3.8049242424242427</v>
      </c>
      <c r="S6" s="28">
        <v>3</v>
      </c>
    </row>
    <row r="7" spans="1:19" x14ac:dyDescent="0.25">
      <c r="A7" s="24">
        <v>5</v>
      </c>
      <c r="B7" s="46" t="s">
        <v>22</v>
      </c>
      <c r="C7" s="46" t="s">
        <v>37</v>
      </c>
      <c r="D7" s="47"/>
      <c r="E7" s="47"/>
      <c r="F7" s="48">
        <v>114</v>
      </c>
      <c r="G7" s="49">
        <f>(F7/120)</f>
        <v>0.95</v>
      </c>
      <c r="H7" s="48">
        <v>63</v>
      </c>
      <c r="I7" s="49">
        <f>(H7/110)</f>
        <v>0.57272727272727275</v>
      </c>
      <c r="J7" s="48">
        <v>40</v>
      </c>
      <c r="K7" s="49">
        <f>(J7/220)</f>
        <v>0.18181818181818182</v>
      </c>
      <c r="L7" s="48">
        <v>44</v>
      </c>
      <c r="M7" s="49">
        <f>(L7/100)</f>
        <v>0.44</v>
      </c>
      <c r="N7" s="48">
        <v>65</v>
      </c>
      <c r="O7" s="49">
        <f>(N7/80)</f>
        <v>0.8125</v>
      </c>
      <c r="P7" s="48">
        <v>50</v>
      </c>
      <c r="Q7" s="49">
        <f>(P7/100)</f>
        <v>0.5</v>
      </c>
      <c r="R7" s="50">
        <f>G7+I7+K7+M7+O7+Q7</f>
        <v>3.4570454545454545</v>
      </c>
      <c r="S7" s="28">
        <v>4</v>
      </c>
    </row>
    <row r="8" spans="1:19" ht="15" customHeight="1" x14ac:dyDescent="0.25">
      <c r="A8" s="24"/>
      <c r="B8" s="51"/>
      <c r="C8" s="51"/>
      <c r="D8" s="51"/>
      <c r="E8" s="51"/>
      <c r="F8" s="48"/>
      <c r="G8" s="49"/>
      <c r="H8" s="48"/>
      <c r="I8" s="49"/>
      <c r="J8" s="48"/>
      <c r="K8" s="49"/>
      <c r="L8" s="48"/>
      <c r="M8" s="49"/>
      <c r="N8" s="48"/>
      <c r="O8" s="49"/>
      <c r="P8" s="48"/>
      <c r="Q8" s="49"/>
      <c r="R8" s="50"/>
      <c r="S8" s="28"/>
    </row>
    <row r="9" spans="1:19" ht="15.75" x14ac:dyDescent="0.25">
      <c r="A9" s="35"/>
      <c r="B9" s="36"/>
      <c r="C9" s="36"/>
      <c r="D9" s="37"/>
      <c r="E9" s="37"/>
      <c r="F9" s="1"/>
      <c r="G9" s="1"/>
      <c r="H9" s="1"/>
      <c r="I9" s="1"/>
      <c r="J9" s="1"/>
      <c r="K9" s="1" t="s">
        <v>104</v>
      </c>
      <c r="L9" s="1"/>
      <c r="M9" s="1"/>
      <c r="N9" s="1"/>
      <c r="O9" s="1"/>
      <c r="P9" s="1"/>
      <c r="Q9" s="1"/>
      <c r="R9" s="38"/>
      <c r="S9" s="39"/>
    </row>
    <row r="10" spans="1:19" x14ac:dyDescent="0.25">
      <c r="A10" s="17" t="s">
        <v>99</v>
      </c>
      <c r="B10" s="18" t="s">
        <v>15</v>
      </c>
      <c r="C10" s="18" t="s">
        <v>16</v>
      </c>
      <c r="D10" s="19" t="s">
        <v>100</v>
      </c>
      <c r="E10" s="19" t="s">
        <v>101</v>
      </c>
      <c r="F10" s="20" t="s">
        <v>102</v>
      </c>
      <c r="G10" s="20" t="s">
        <v>17</v>
      </c>
      <c r="H10" s="21" t="s">
        <v>102</v>
      </c>
      <c r="I10" s="21" t="s">
        <v>17</v>
      </c>
      <c r="J10" s="20" t="s">
        <v>102</v>
      </c>
      <c r="K10" s="20" t="s">
        <v>17</v>
      </c>
      <c r="L10" s="21" t="s">
        <v>102</v>
      </c>
      <c r="M10" s="21" t="s">
        <v>17</v>
      </c>
      <c r="N10" s="20" t="s">
        <v>102</v>
      </c>
      <c r="O10" s="20" t="s">
        <v>17</v>
      </c>
      <c r="P10" s="21" t="s">
        <v>102</v>
      </c>
      <c r="Q10" s="21" t="s">
        <v>17</v>
      </c>
      <c r="R10" s="22" t="s">
        <v>17</v>
      </c>
      <c r="S10" s="23" t="s">
        <v>103</v>
      </c>
    </row>
    <row r="11" spans="1:19" x14ac:dyDescent="0.25">
      <c r="A11" s="24">
        <v>11</v>
      </c>
      <c r="B11" s="46" t="s">
        <v>28</v>
      </c>
      <c r="C11" s="46" t="s">
        <v>29</v>
      </c>
      <c r="D11" s="51"/>
      <c r="E11" s="51"/>
      <c r="F11" s="48">
        <v>110</v>
      </c>
      <c r="G11" s="49">
        <f t="shared" ref="G11:G18" si="0">(F11/120)</f>
        <v>0.91666666666666663</v>
      </c>
      <c r="H11" s="48">
        <v>87</v>
      </c>
      <c r="I11" s="49">
        <f t="shared" ref="I11:I18" si="1">(H11/110)</f>
        <v>0.79090909090909089</v>
      </c>
      <c r="J11" s="48">
        <v>108</v>
      </c>
      <c r="K11" s="49">
        <f t="shared" ref="K11:K18" si="2">(J11/220)</f>
        <v>0.49090909090909091</v>
      </c>
      <c r="L11" s="48">
        <v>35</v>
      </c>
      <c r="M11" s="49">
        <f t="shared" ref="M11:M18" si="3">(L11/100)</f>
        <v>0.35</v>
      </c>
      <c r="N11" s="48">
        <v>67</v>
      </c>
      <c r="O11" s="49">
        <f t="shared" ref="O11:O18" si="4">(N11/80)</f>
        <v>0.83750000000000002</v>
      </c>
      <c r="P11" s="48">
        <v>190</v>
      </c>
      <c r="Q11" s="49">
        <f t="shared" ref="Q11:Q18" si="5">(P11/250)</f>
        <v>0.76</v>
      </c>
      <c r="R11" s="50">
        <f t="shared" ref="R11:R18" si="6">G11+I11+K11+M11+O11+Q11</f>
        <v>4.1459848484848481</v>
      </c>
      <c r="S11" s="28">
        <v>1</v>
      </c>
    </row>
    <row r="12" spans="1:19" x14ac:dyDescent="0.25">
      <c r="A12" s="24">
        <v>6</v>
      </c>
      <c r="B12" s="46" t="s">
        <v>52</v>
      </c>
      <c r="C12" s="46" t="s">
        <v>68</v>
      </c>
      <c r="D12" s="47"/>
      <c r="E12" s="47"/>
      <c r="F12" s="48">
        <v>104</v>
      </c>
      <c r="G12" s="49">
        <f t="shared" si="0"/>
        <v>0.8666666666666667</v>
      </c>
      <c r="H12" s="48">
        <v>74</v>
      </c>
      <c r="I12" s="49">
        <f t="shared" si="1"/>
        <v>0.67272727272727273</v>
      </c>
      <c r="J12" s="48">
        <v>88</v>
      </c>
      <c r="K12" s="49">
        <f t="shared" si="2"/>
        <v>0.4</v>
      </c>
      <c r="L12" s="48">
        <v>63</v>
      </c>
      <c r="M12" s="49">
        <f t="shared" si="3"/>
        <v>0.63</v>
      </c>
      <c r="N12" s="48">
        <v>60</v>
      </c>
      <c r="O12" s="49">
        <f t="shared" si="4"/>
        <v>0.75</v>
      </c>
      <c r="P12" s="48">
        <v>160</v>
      </c>
      <c r="Q12" s="49">
        <f t="shared" si="5"/>
        <v>0.64</v>
      </c>
      <c r="R12" s="50">
        <f t="shared" si="6"/>
        <v>3.9593939393939395</v>
      </c>
      <c r="S12" s="28">
        <v>2</v>
      </c>
    </row>
    <row r="13" spans="1:19" ht="15" customHeight="1" x14ac:dyDescent="0.25">
      <c r="A13" s="24">
        <v>7</v>
      </c>
      <c r="B13" s="46" t="s">
        <v>66</v>
      </c>
      <c r="C13" s="46" t="s">
        <v>67</v>
      </c>
      <c r="D13" s="52"/>
      <c r="E13" s="52"/>
      <c r="F13" s="48">
        <v>105</v>
      </c>
      <c r="G13" s="49">
        <f t="shared" si="0"/>
        <v>0.875</v>
      </c>
      <c r="H13" s="48">
        <v>60</v>
      </c>
      <c r="I13" s="49">
        <f t="shared" si="1"/>
        <v>0.54545454545454541</v>
      </c>
      <c r="J13" s="48">
        <v>62</v>
      </c>
      <c r="K13" s="49">
        <f t="shared" si="2"/>
        <v>0.2818181818181818</v>
      </c>
      <c r="L13" s="48">
        <v>38</v>
      </c>
      <c r="M13" s="49">
        <f t="shared" si="3"/>
        <v>0.38</v>
      </c>
      <c r="N13" s="48">
        <v>75</v>
      </c>
      <c r="O13" s="49">
        <f t="shared" si="4"/>
        <v>0.9375</v>
      </c>
      <c r="P13" s="48">
        <v>100</v>
      </c>
      <c r="Q13" s="49">
        <f t="shared" si="5"/>
        <v>0.4</v>
      </c>
      <c r="R13" s="50">
        <f t="shared" si="6"/>
        <v>3.419772727272727</v>
      </c>
      <c r="S13" s="28">
        <v>3</v>
      </c>
    </row>
    <row r="14" spans="1:19" ht="15" customHeight="1" x14ac:dyDescent="0.25">
      <c r="A14" s="24">
        <v>3</v>
      </c>
      <c r="B14" s="46" t="s">
        <v>62</v>
      </c>
      <c r="C14" s="46" t="s">
        <v>63</v>
      </c>
      <c r="D14" s="51"/>
      <c r="E14" s="51"/>
      <c r="F14" s="48">
        <v>100</v>
      </c>
      <c r="G14" s="49">
        <f t="shared" si="0"/>
        <v>0.83333333333333337</v>
      </c>
      <c r="H14" s="48">
        <v>52</v>
      </c>
      <c r="I14" s="49">
        <f t="shared" si="1"/>
        <v>0.47272727272727272</v>
      </c>
      <c r="J14" s="48">
        <v>60</v>
      </c>
      <c r="K14" s="49">
        <f t="shared" si="2"/>
        <v>0.27272727272727271</v>
      </c>
      <c r="L14" s="48">
        <v>40</v>
      </c>
      <c r="M14" s="49">
        <f t="shared" si="3"/>
        <v>0.4</v>
      </c>
      <c r="N14" s="48">
        <v>52</v>
      </c>
      <c r="O14" s="49">
        <f t="shared" si="4"/>
        <v>0.65</v>
      </c>
      <c r="P14" s="48">
        <v>170</v>
      </c>
      <c r="Q14" s="49">
        <f t="shared" si="5"/>
        <v>0.68</v>
      </c>
      <c r="R14" s="50">
        <f t="shared" si="6"/>
        <v>3.3087878787878791</v>
      </c>
      <c r="S14" s="28">
        <v>4</v>
      </c>
    </row>
    <row r="15" spans="1:19" ht="15" customHeight="1" x14ac:dyDescent="0.25">
      <c r="A15" s="24">
        <v>8</v>
      </c>
      <c r="B15" s="46" t="s">
        <v>32</v>
      </c>
      <c r="C15" s="46" t="s">
        <v>33</v>
      </c>
      <c r="D15" s="47"/>
      <c r="E15" s="47"/>
      <c r="F15" s="48">
        <v>104</v>
      </c>
      <c r="G15" s="49">
        <f t="shared" si="0"/>
        <v>0.8666666666666667</v>
      </c>
      <c r="H15" s="48">
        <v>20</v>
      </c>
      <c r="I15" s="49">
        <f t="shared" si="1"/>
        <v>0.18181818181818182</v>
      </c>
      <c r="J15" s="48">
        <v>67</v>
      </c>
      <c r="K15" s="49">
        <f t="shared" si="2"/>
        <v>0.30454545454545456</v>
      </c>
      <c r="L15" s="48">
        <v>53</v>
      </c>
      <c r="M15" s="49">
        <f t="shared" si="3"/>
        <v>0.53</v>
      </c>
      <c r="N15" s="48">
        <v>60</v>
      </c>
      <c r="O15" s="49">
        <f t="shared" si="4"/>
        <v>0.75</v>
      </c>
      <c r="P15" s="48">
        <v>130</v>
      </c>
      <c r="Q15" s="49">
        <f t="shared" si="5"/>
        <v>0.52</v>
      </c>
      <c r="R15" s="50">
        <f t="shared" si="6"/>
        <v>3.1530303030303028</v>
      </c>
      <c r="S15" s="28">
        <v>5</v>
      </c>
    </row>
    <row r="16" spans="1:19" ht="15" customHeight="1" x14ac:dyDescent="0.25">
      <c r="A16" s="24">
        <v>9</v>
      </c>
      <c r="B16" s="46" t="s">
        <v>28</v>
      </c>
      <c r="C16" s="46" t="s">
        <v>70</v>
      </c>
      <c r="D16" s="49" t="e">
        <f>(C16/120)</f>
        <v>#VALUE!</v>
      </c>
      <c r="E16" s="48"/>
      <c r="F16" s="48">
        <v>102</v>
      </c>
      <c r="G16" s="49">
        <f t="shared" si="0"/>
        <v>0.85</v>
      </c>
      <c r="H16" s="48">
        <v>56</v>
      </c>
      <c r="I16" s="49">
        <f t="shared" si="1"/>
        <v>0.50909090909090904</v>
      </c>
      <c r="J16" s="48">
        <v>120</v>
      </c>
      <c r="K16" s="49">
        <f t="shared" si="2"/>
        <v>0.54545454545454541</v>
      </c>
      <c r="L16" s="48">
        <v>65</v>
      </c>
      <c r="M16" s="49">
        <f t="shared" si="3"/>
        <v>0.65</v>
      </c>
      <c r="N16" s="48">
        <v>22</v>
      </c>
      <c r="O16" s="49">
        <f t="shared" si="4"/>
        <v>0.27500000000000002</v>
      </c>
      <c r="P16" s="48">
        <v>70</v>
      </c>
      <c r="Q16" s="49">
        <f t="shared" si="5"/>
        <v>0.28000000000000003</v>
      </c>
      <c r="R16" s="50">
        <f t="shared" si="6"/>
        <v>3.1095454545454544</v>
      </c>
      <c r="S16" s="28">
        <v>6</v>
      </c>
    </row>
    <row r="17" spans="1:19" ht="15" customHeight="1" x14ac:dyDescent="0.25">
      <c r="A17" s="24">
        <v>10</v>
      </c>
      <c r="B17" s="46" t="s">
        <v>32</v>
      </c>
      <c r="C17" s="46" t="s">
        <v>69</v>
      </c>
      <c r="D17" s="51"/>
      <c r="E17" s="51"/>
      <c r="F17" s="48">
        <v>103</v>
      </c>
      <c r="G17" s="49">
        <f t="shared" si="0"/>
        <v>0.85833333333333328</v>
      </c>
      <c r="H17" s="48">
        <v>18</v>
      </c>
      <c r="I17" s="49">
        <f t="shared" si="1"/>
        <v>0.16363636363636364</v>
      </c>
      <c r="J17" s="48">
        <v>58</v>
      </c>
      <c r="K17" s="49">
        <f t="shared" si="2"/>
        <v>0.26363636363636361</v>
      </c>
      <c r="L17" s="48">
        <v>43</v>
      </c>
      <c r="M17" s="49">
        <f t="shared" si="3"/>
        <v>0.43</v>
      </c>
      <c r="N17" s="48">
        <v>70</v>
      </c>
      <c r="O17" s="49">
        <f t="shared" si="4"/>
        <v>0.875</v>
      </c>
      <c r="P17" s="48">
        <v>110</v>
      </c>
      <c r="Q17" s="49">
        <f t="shared" si="5"/>
        <v>0.44</v>
      </c>
      <c r="R17" s="50">
        <f t="shared" si="6"/>
        <v>3.0306060606060607</v>
      </c>
      <c r="S17" s="28">
        <v>7</v>
      </c>
    </row>
    <row r="18" spans="1:19" ht="15" customHeight="1" x14ac:dyDescent="0.25">
      <c r="A18" s="24"/>
      <c r="B18" s="51"/>
      <c r="C18" s="51"/>
      <c r="D18" s="51"/>
      <c r="E18" s="51"/>
      <c r="F18" s="48"/>
      <c r="G18" s="49">
        <f t="shared" si="0"/>
        <v>0</v>
      </c>
      <c r="H18" s="48"/>
      <c r="I18" s="49">
        <f t="shared" si="1"/>
        <v>0</v>
      </c>
      <c r="J18" s="48"/>
      <c r="K18" s="49">
        <f t="shared" si="2"/>
        <v>0</v>
      </c>
      <c r="L18" s="48"/>
      <c r="M18" s="49">
        <f t="shared" si="3"/>
        <v>0</v>
      </c>
      <c r="N18" s="48"/>
      <c r="O18" s="49">
        <f t="shared" si="4"/>
        <v>0</v>
      </c>
      <c r="P18" s="48"/>
      <c r="Q18" s="49">
        <f t="shared" si="5"/>
        <v>0</v>
      </c>
      <c r="R18" s="50">
        <f t="shared" si="6"/>
        <v>0</v>
      </c>
      <c r="S18" s="28"/>
    </row>
    <row r="19" spans="1:19" x14ac:dyDescent="0.25">
      <c r="B19" s="51" t="s">
        <v>105</v>
      </c>
      <c r="C19" s="51" t="s">
        <v>105</v>
      </c>
    </row>
    <row r="20" spans="1:19" ht="15.75" x14ac:dyDescent="0.25">
      <c r="A20" s="35"/>
      <c r="B20" s="36"/>
      <c r="C20" s="36"/>
      <c r="D20" s="37"/>
      <c r="E20" s="37"/>
      <c r="F20" s="65" t="s">
        <v>106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38"/>
      <c r="S20" s="39"/>
    </row>
    <row r="21" spans="1:19" x14ac:dyDescent="0.25">
      <c r="A21" s="17" t="s">
        <v>99</v>
      </c>
      <c r="B21" s="18" t="s">
        <v>15</v>
      </c>
      <c r="C21" s="18" t="s">
        <v>16</v>
      </c>
      <c r="D21" s="19" t="s">
        <v>100</v>
      </c>
      <c r="E21" s="19" t="s">
        <v>101</v>
      </c>
      <c r="F21" s="20" t="s">
        <v>102</v>
      </c>
      <c r="G21" s="20" t="s">
        <v>17</v>
      </c>
      <c r="H21" s="21" t="s">
        <v>102</v>
      </c>
      <c r="I21" s="21" t="s">
        <v>17</v>
      </c>
      <c r="J21" s="20" t="s">
        <v>102</v>
      </c>
      <c r="K21" s="20" t="s">
        <v>17</v>
      </c>
      <c r="L21" s="21" t="s">
        <v>102</v>
      </c>
      <c r="M21" s="21" t="s">
        <v>17</v>
      </c>
      <c r="N21" s="20" t="s">
        <v>102</v>
      </c>
      <c r="O21" s="20" t="s">
        <v>17</v>
      </c>
      <c r="P21" s="21" t="s">
        <v>102</v>
      </c>
      <c r="Q21" s="21" t="s">
        <v>17</v>
      </c>
      <c r="R21" s="22" t="s">
        <v>17</v>
      </c>
      <c r="S21" s="23" t="s">
        <v>103</v>
      </c>
    </row>
    <row r="22" spans="1:19" x14ac:dyDescent="0.25">
      <c r="A22" s="24"/>
      <c r="B22" s="51"/>
      <c r="C22" s="51"/>
      <c r="D22" s="47"/>
      <c r="E22" s="47"/>
      <c r="F22" s="48"/>
      <c r="G22" s="49">
        <f t="shared" ref="G22:G27" si="7">(F22/120)</f>
        <v>0</v>
      </c>
      <c r="H22" s="48"/>
      <c r="I22" s="49">
        <f t="shared" ref="I22:I27" si="8">(H22/110)</f>
        <v>0</v>
      </c>
      <c r="J22" s="48"/>
      <c r="K22" s="49">
        <f t="shared" ref="K22:K27" si="9">(J22/220)</f>
        <v>0</v>
      </c>
      <c r="L22" s="48"/>
      <c r="M22" s="49">
        <f t="shared" ref="M22:M27" si="10">(L22/100)</f>
        <v>0</v>
      </c>
      <c r="N22" s="48"/>
      <c r="O22" s="49">
        <f t="shared" ref="O22:O27" si="11">(N22/80)</f>
        <v>0</v>
      </c>
      <c r="P22" s="48"/>
      <c r="Q22" s="49">
        <f t="shared" ref="Q22:Q27" si="12">(P22/100)</f>
        <v>0</v>
      </c>
      <c r="R22" s="50">
        <f t="shared" ref="R22:R27" si="13">G22+I22+K22+M22+O22+Q22</f>
        <v>0</v>
      </c>
      <c r="S22" s="28"/>
    </row>
    <row r="23" spans="1:19" x14ac:dyDescent="0.25">
      <c r="A23" s="24"/>
      <c r="B23" s="51"/>
      <c r="C23" s="51"/>
      <c r="D23" s="47"/>
      <c r="E23" s="47"/>
      <c r="F23" s="48"/>
      <c r="G23" s="49">
        <f t="shared" si="7"/>
        <v>0</v>
      </c>
      <c r="H23" s="48"/>
      <c r="I23" s="49">
        <f t="shared" si="8"/>
        <v>0</v>
      </c>
      <c r="J23" s="48"/>
      <c r="K23" s="49">
        <f t="shared" si="9"/>
        <v>0</v>
      </c>
      <c r="L23" s="48"/>
      <c r="M23" s="49">
        <f t="shared" si="10"/>
        <v>0</v>
      </c>
      <c r="N23" s="48"/>
      <c r="O23" s="49">
        <f t="shared" si="11"/>
        <v>0</v>
      </c>
      <c r="P23" s="48"/>
      <c r="Q23" s="49">
        <f t="shared" si="12"/>
        <v>0</v>
      </c>
      <c r="R23" s="50">
        <f t="shared" si="13"/>
        <v>0</v>
      </c>
      <c r="S23" s="28"/>
    </row>
    <row r="24" spans="1:19" x14ac:dyDescent="0.25">
      <c r="A24" s="24"/>
      <c r="B24" s="51"/>
      <c r="C24" s="51"/>
      <c r="D24" s="47"/>
      <c r="E24" s="47"/>
      <c r="F24" s="48"/>
      <c r="G24" s="49">
        <f t="shared" si="7"/>
        <v>0</v>
      </c>
      <c r="H24" s="48"/>
      <c r="I24" s="49">
        <f t="shared" si="8"/>
        <v>0</v>
      </c>
      <c r="J24" s="48"/>
      <c r="K24" s="49">
        <f t="shared" si="9"/>
        <v>0</v>
      </c>
      <c r="L24" s="48"/>
      <c r="M24" s="49">
        <f t="shared" si="10"/>
        <v>0</v>
      </c>
      <c r="N24" s="48"/>
      <c r="O24" s="49">
        <f t="shared" si="11"/>
        <v>0</v>
      </c>
      <c r="P24" s="48"/>
      <c r="Q24" s="49">
        <f t="shared" si="12"/>
        <v>0</v>
      </c>
      <c r="R24" s="50">
        <f t="shared" si="13"/>
        <v>0</v>
      </c>
      <c r="S24" s="28"/>
    </row>
    <row r="25" spans="1:19" x14ac:dyDescent="0.25">
      <c r="A25" s="24"/>
      <c r="B25" s="51"/>
      <c r="C25" s="51"/>
      <c r="D25" s="47"/>
      <c r="E25" s="47"/>
      <c r="F25" s="48"/>
      <c r="G25" s="49">
        <f t="shared" si="7"/>
        <v>0</v>
      </c>
      <c r="H25" s="48"/>
      <c r="I25" s="49">
        <f t="shared" si="8"/>
        <v>0</v>
      </c>
      <c r="J25" s="48"/>
      <c r="K25" s="49">
        <f t="shared" si="9"/>
        <v>0</v>
      </c>
      <c r="L25" s="48"/>
      <c r="M25" s="49">
        <f t="shared" si="10"/>
        <v>0</v>
      </c>
      <c r="N25" s="48"/>
      <c r="O25" s="49">
        <f t="shared" si="11"/>
        <v>0</v>
      </c>
      <c r="P25" s="48"/>
      <c r="Q25" s="49">
        <f t="shared" si="12"/>
        <v>0</v>
      </c>
      <c r="R25" s="50">
        <f t="shared" si="13"/>
        <v>0</v>
      </c>
      <c r="S25" s="28"/>
    </row>
    <row r="26" spans="1:19" x14ac:dyDescent="0.25">
      <c r="A26" s="24"/>
      <c r="B26" s="51" t="s">
        <v>105</v>
      </c>
      <c r="C26" s="51" t="s">
        <v>105</v>
      </c>
      <c r="D26" s="47"/>
      <c r="E26" s="47"/>
      <c r="F26" s="48"/>
      <c r="G26" s="49">
        <f t="shared" si="7"/>
        <v>0</v>
      </c>
      <c r="H26" s="48"/>
      <c r="I26" s="49">
        <f t="shared" si="8"/>
        <v>0</v>
      </c>
      <c r="J26" s="48"/>
      <c r="K26" s="49">
        <f t="shared" si="9"/>
        <v>0</v>
      </c>
      <c r="L26" s="48"/>
      <c r="M26" s="49">
        <f t="shared" si="10"/>
        <v>0</v>
      </c>
      <c r="N26" s="48"/>
      <c r="O26" s="49">
        <f t="shared" si="11"/>
        <v>0</v>
      </c>
      <c r="P26" s="48"/>
      <c r="Q26" s="49">
        <f t="shared" si="12"/>
        <v>0</v>
      </c>
      <c r="R26" s="50">
        <f t="shared" si="13"/>
        <v>0</v>
      </c>
      <c r="S26" s="28"/>
    </row>
    <row r="27" spans="1:19" x14ac:dyDescent="0.25">
      <c r="A27" s="24"/>
      <c r="B27" s="51" t="s">
        <v>105</v>
      </c>
      <c r="C27" s="51" t="s">
        <v>105</v>
      </c>
      <c r="D27" s="47"/>
      <c r="E27" s="47"/>
      <c r="F27" s="48"/>
      <c r="G27" s="49">
        <f t="shared" si="7"/>
        <v>0</v>
      </c>
      <c r="H27" s="48"/>
      <c r="I27" s="49">
        <f t="shared" si="8"/>
        <v>0</v>
      </c>
      <c r="J27" s="48"/>
      <c r="K27" s="49">
        <f t="shared" si="9"/>
        <v>0</v>
      </c>
      <c r="L27" s="48"/>
      <c r="M27" s="49">
        <f t="shared" si="10"/>
        <v>0</v>
      </c>
      <c r="N27" s="48"/>
      <c r="O27" s="49">
        <f t="shared" si="11"/>
        <v>0</v>
      </c>
      <c r="P27" s="48"/>
      <c r="Q27" s="49">
        <f t="shared" si="12"/>
        <v>0</v>
      </c>
      <c r="R27" s="50">
        <f t="shared" si="13"/>
        <v>0</v>
      </c>
      <c r="S27" s="28"/>
    </row>
  </sheetData>
  <mergeCells count="11">
    <mergeCell ref="R2:S2"/>
    <mergeCell ref="F20:Q20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VM29"/>
  <sheetViews>
    <sheetView zoomScaleNormal="100" workbookViewId="0">
      <selection activeCell="A34" sqref="A3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6" width="6.7109375" style="16" customWidth="1"/>
    <col min="7" max="7" width="6" style="16" customWidth="1"/>
    <col min="8" max="8" width="5.28515625" style="16" customWidth="1"/>
    <col min="9" max="9" width="10.42578125" style="16" customWidth="1"/>
    <col min="10" max="10" width="6.7109375" style="16" customWidth="1"/>
    <col min="11" max="11" width="7.85546875" style="16" customWidth="1"/>
    <col min="12" max="12" width="6.5703125" style="16" customWidth="1"/>
    <col min="13" max="13" width="12.42578125" style="16" customWidth="1"/>
    <col min="14" max="14" width="7.28515625" style="16" customWidth="1"/>
    <col min="15" max="15" width="11.28515625" style="16" customWidth="1"/>
    <col min="16" max="16" width="7.42578125" style="16" customWidth="1"/>
    <col min="17" max="18" width="9" style="16"/>
    <col min="19" max="19" width="6.42578125" style="16" customWidth="1"/>
    <col min="20" max="20" width="13.7109375" style="16" customWidth="1"/>
    <col min="21" max="256" width="9" style="16"/>
    <col min="257" max="257" width="6.140625" style="16" customWidth="1"/>
    <col min="258" max="258" width="12" style="16" customWidth="1"/>
    <col min="259" max="259" width="15.140625" style="16" customWidth="1"/>
    <col min="260" max="261" width="11.5703125" style="16" hidden="1" customWidth="1"/>
    <col min="262" max="262" width="6.7109375" style="16" customWidth="1"/>
    <col min="263" max="263" width="6" style="16" customWidth="1"/>
    <col min="264" max="264" width="5.28515625" style="16" customWidth="1"/>
    <col min="265" max="265" width="6.28515625" style="16" customWidth="1"/>
    <col min="266" max="266" width="6.7109375" style="16" customWidth="1"/>
    <col min="267" max="267" width="7.85546875" style="16" customWidth="1"/>
    <col min="268" max="268" width="6.5703125" style="16" customWidth="1"/>
    <col min="269" max="269" width="9" style="16"/>
    <col min="270" max="270" width="7.28515625" style="16" customWidth="1"/>
    <col min="271" max="271" width="9" style="16"/>
    <col min="272" max="272" width="7.42578125" style="16" customWidth="1"/>
    <col min="273" max="274" width="9" style="16"/>
    <col min="275" max="275" width="6.42578125" style="16" customWidth="1"/>
    <col min="276" max="276" width="13.7109375" style="16" customWidth="1"/>
    <col min="277" max="512" width="9" style="16"/>
    <col min="513" max="513" width="6.140625" style="16" customWidth="1"/>
    <col min="514" max="514" width="12" style="16" customWidth="1"/>
    <col min="515" max="515" width="15.140625" style="16" customWidth="1"/>
    <col min="516" max="517" width="11.5703125" style="16" hidden="1" customWidth="1"/>
    <col min="518" max="518" width="6.7109375" style="16" customWidth="1"/>
    <col min="519" max="519" width="6" style="16" customWidth="1"/>
    <col min="520" max="520" width="5.28515625" style="16" customWidth="1"/>
    <col min="521" max="521" width="6.28515625" style="16" customWidth="1"/>
    <col min="522" max="522" width="6.7109375" style="16" customWidth="1"/>
    <col min="523" max="523" width="7.85546875" style="16" customWidth="1"/>
    <col min="524" max="524" width="6.5703125" style="16" customWidth="1"/>
    <col min="525" max="525" width="9" style="16"/>
    <col min="526" max="526" width="7.28515625" style="16" customWidth="1"/>
    <col min="527" max="527" width="9" style="16"/>
    <col min="528" max="528" width="7.42578125" style="16" customWidth="1"/>
    <col min="529" max="530" width="9" style="16"/>
    <col min="531" max="531" width="6.42578125" style="16" customWidth="1"/>
    <col min="532" max="532" width="13.7109375" style="16" customWidth="1"/>
    <col min="533" max="768" width="9" style="16"/>
    <col min="769" max="769" width="6.140625" style="16" customWidth="1"/>
    <col min="770" max="770" width="12" style="16" customWidth="1"/>
    <col min="771" max="771" width="15.140625" style="16" customWidth="1"/>
    <col min="772" max="773" width="11.5703125" style="16" hidden="1" customWidth="1"/>
    <col min="774" max="774" width="6.7109375" style="16" customWidth="1"/>
    <col min="775" max="775" width="6" style="16" customWidth="1"/>
    <col min="776" max="776" width="5.28515625" style="16" customWidth="1"/>
    <col min="777" max="777" width="6.28515625" style="16" customWidth="1"/>
    <col min="778" max="778" width="6.7109375" style="16" customWidth="1"/>
    <col min="779" max="779" width="7.85546875" style="16" customWidth="1"/>
    <col min="780" max="780" width="6.5703125" style="16" customWidth="1"/>
    <col min="781" max="781" width="9" style="16"/>
    <col min="782" max="782" width="7.28515625" style="16" customWidth="1"/>
    <col min="783" max="783" width="9" style="16"/>
    <col min="784" max="784" width="7.42578125" style="16" customWidth="1"/>
    <col min="785" max="786" width="9" style="16"/>
    <col min="787" max="787" width="6.42578125" style="16" customWidth="1"/>
    <col min="788" max="788" width="13.7109375" style="16" customWidth="1"/>
    <col min="789" max="1024" width="9" style="16"/>
    <col min="1025" max="1025" width="6.140625" style="16" customWidth="1"/>
    <col min="1026" max="1026" width="12" style="16" customWidth="1"/>
    <col min="1027" max="1027" width="15.140625" style="16" customWidth="1"/>
    <col min="1028" max="1029" width="11.5703125" style="16" hidden="1" customWidth="1"/>
    <col min="1030" max="1030" width="6.7109375" style="16" customWidth="1"/>
    <col min="1031" max="1031" width="6" style="16" customWidth="1"/>
    <col min="1032" max="1032" width="5.28515625" style="16" customWidth="1"/>
    <col min="1033" max="1033" width="6.28515625" style="16" customWidth="1"/>
    <col min="1034" max="1034" width="6.7109375" style="16" customWidth="1"/>
    <col min="1035" max="1035" width="7.85546875" style="16" customWidth="1"/>
    <col min="1036" max="1036" width="6.5703125" style="16" customWidth="1"/>
    <col min="1037" max="1037" width="9" style="16"/>
    <col min="1038" max="1038" width="7.28515625" style="16" customWidth="1"/>
    <col min="1039" max="1039" width="9" style="16"/>
    <col min="1040" max="1040" width="7.42578125" style="16" customWidth="1"/>
    <col min="1041" max="1042" width="9" style="16"/>
    <col min="1043" max="1043" width="6.42578125" style="16" customWidth="1"/>
    <col min="1044" max="1044" width="13.7109375" style="16" customWidth="1"/>
    <col min="1045" max="1280" width="9" style="16"/>
    <col min="1281" max="1281" width="6.140625" style="16" customWidth="1"/>
    <col min="1282" max="1282" width="12" style="16" customWidth="1"/>
    <col min="1283" max="1283" width="15.140625" style="16" customWidth="1"/>
    <col min="1284" max="1285" width="11.5703125" style="16" hidden="1" customWidth="1"/>
    <col min="1286" max="1286" width="6.7109375" style="16" customWidth="1"/>
    <col min="1287" max="1287" width="6" style="16" customWidth="1"/>
    <col min="1288" max="1288" width="5.28515625" style="16" customWidth="1"/>
    <col min="1289" max="1289" width="6.28515625" style="16" customWidth="1"/>
    <col min="1290" max="1290" width="6.7109375" style="16" customWidth="1"/>
    <col min="1291" max="1291" width="7.85546875" style="16" customWidth="1"/>
    <col min="1292" max="1292" width="6.5703125" style="16" customWidth="1"/>
    <col min="1293" max="1293" width="9" style="16"/>
    <col min="1294" max="1294" width="7.28515625" style="16" customWidth="1"/>
    <col min="1295" max="1295" width="9" style="16"/>
    <col min="1296" max="1296" width="7.42578125" style="16" customWidth="1"/>
    <col min="1297" max="1298" width="9" style="16"/>
    <col min="1299" max="1299" width="6.42578125" style="16" customWidth="1"/>
    <col min="1300" max="1300" width="13.7109375" style="16" customWidth="1"/>
    <col min="1301" max="1536" width="9" style="16"/>
    <col min="1537" max="1537" width="6.140625" style="16" customWidth="1"/>
    <col min="1538" max="1538" width="12" style="16" customWidth="1"/>
    <col min="1539" max="1539" width="15.140625" style="16" customWidth="1"/>
    <col min="1540" max="1541" width="11.5703125" style="16" hidden="1" customWidth="1"/>
    <col min="1542" max="1542" width="6.7109375" style="16" customWidth="1"/>
    <col min="1543" max="1543" width="6" style="16" customWidth="1"/>
    <col min="1544" max="1544" width="5.28515625" style="16" customWidth="1"/>
    <col min="1545" max="1545" width="6.28515625" style="16" customWidth="1"/>
    <col min="1546" max="1546" width="6.7109375" style="16" customWidth="1"/>
    <col min="1547" max="1547" width="7.85546875" style="16" customWidth="1"/>
    <col min="1548" max="1548" width="6.5703125" style="16" customWidth="1"/>
    <col min="1549" max="1549" width="9" style="16"/>
    <col min="1550" max="1550" width="7.28515625" style="16" customWidth="1"/>
    <col min="1551" max="1551" width="9" style="16"/>
    <col min="1552" max="1552" width="7.42578125" style="16" customWidth="1"/>
    <col min="1553" max="1554" width="9" style="16"/>
    <col min="1555" max="1555" width="6.42578125" style="16" customWidth="1"/>
    <col min="1556" max="1556" width="13.7109375" style="16" customWidth="1"/>
    <col min="1557" max="1792" width="9" style="16"/>
    <col min="1793" max="1793" width="6.140625" style="16" customWidth="1"/>
    <col min="1794" max="1794" width="12" style="16" customWidth="1"/>
    <col min="1795" max="1795" width="15.140625" style="16" customWidth="1"/>
    <col min="1796" max="1797" width="11.5703125" style="16" hidden="1" customWidth="1"/>
    <col min="1798" max="1798" width="6.7109375" style="16" customWidth="1"/>
    <col min="1799" max="1799" width="6" style="16" customWidth="1"/>
    <col min="1800" max="1800" width="5.28515625" style="16" customWidth="1"/>
    <col min="1801" max="1801" width="6.28515625" style="16" customWidth="1"/>
    <col min="1802" max="1802" width="6.7109375" style="16" customWidth="1"/>
    <col min="1803" max="1803" width="7.85546875" style="16" customWidth="1"/>
    <col min="1804" max="1804" width="6.5703125" style="16" customWidth="1"/>
    <col min="1805" max="1805" width="9" style="16"/>
    <col min="1806" max="1806" width="7.28515625" style="16" customWidth="1"/>
    <col min="1807" max="1807" width="9" style="16"/>
    <col min="1808" max="1808" width="7.42578125" style="16" customWidth="1"/>
    <col min="1809" max="1810" width="9" style="16"/>
    <col min="1811" max="1811" width="6.42578125" style="16" customWidth="1"/>
    <col min="1812" max="1812" width="13.7109375" style="16" customWidth="1"/>
    <col min="1813" max="2048" width="9" style="16"/>
    <col min="2049" max="2049" width="6.140625" style="16" customWidth="1"/>
    <col min="2050" max="2050" width="12" style="16" customWidth="1"/>
    <col min="2051" max="2051" width="15.140625" style="16" customWidth="1"/>
    <col min="2052" max="2053" width="11.5703125" style="16" hidden="1" customWidth="1"/>
    <col min="2054" max="2054" width="6.7109375" style="16" customWidth="1"/>
    <col min="2055" max="2055" width="6" style="16" customWidth="1"/>
    <col min="2056" max="2056" width="5.28515625" style="16" customWidth="1"/>
    <col min="2057" max="2057" width="6.28515625" style="16" customWidth="1"/>
    <col min="2058" max="2058" width="6.7109375" style="16" customWidth="1"/>
    <col min="2059" max="2059" width="7.85546875" style="16" customWidth="1"/>
    <col min="2060" max="2060" width="6.5703125" style="16" customWidth="1"/>
    <col min="2061" max="2061" width="9" style="16"/>
    <col min="2062" max="2062" width="7.28515625" style="16" customWidth="1"/>
    <col min="2063" max="2063" width="9" style="16"/>
    <col min="2064" max="2064" width="7.42578125" style="16" customWidth="1"/>
    <col min="2065" max="2066" width="9" style="16"/>
    <col min="2067" max="2067" width="6.42578125" style="16" customWidth="1"/>
    <col min="2068" max="2068" width="13.7109375" style="16" customWidth="1"/>
    <col min="2069" max="2304" width="9" style="16"/>
    <col min="2305" max="2305" width="6.140625" style="16" customWidth="1"/>
    <col min="2306" max="2306" width="12" style="16" customWidth="1"/>
    <col min="2307" max="2307" width="15.140625" style="16" customWidth="1"/>
    <col min="2308" max="2309" width="11.5703125" style="16" hidden="1" customWidth="1"/>
    <col min="2310" max="2310" width="6.7109375" style="16" customWidth="1"/>
    <col min="2311" max="2311" width="6" style="16" customWidth="1"/>
    <col min="2312" max="2312" width="5.28515625" style="16" customWidth="1"/>
    <col min="2313" max="2313" width="6.28515625" style="16" customWidth="1"/>
    <col min="2314" max="2314" width="6.7109375" style="16" customWidth="1"/>
    <col min="2315" max="2315" width="7.85546875" style="16" customWidth="1"/>
    <col min="2316" max="2316" width="6.5703125" style="16" customWidth="1"/>
    <col min="2317" max="2317" width="9" style="16"/>
    <col min="2318" max="2318" width="7.28515625" style="16" customWidth="1"/>
    <col min="2319" max="2319" width="9" style="16"/>
    <col min="2320" max="2320" width="7.42578125" style="16" customWidth="1"/>
    <col min="2321" max="2322" width="9" style="16"/>
    <col min="2323" max="2323" width="6.42578125" style="16" customWidth="1"/>
    <col min="2324" max="2324" width="13.7109375" style="16" customWidth="1"/>
    <col min="2325" max="2560" width="9" style="16"/>
    <col min="2561" max="2561" width="6.140625" style="16" customWidth="1"/>
    <col min="2562" max="2562" width="12" style="16" customWidth="1"/>
    <col min="2563" max="2563" width="15.140625" style="16" customWidth="1"/>
    <col min="2564" max="2565" width="11.5703125" style="16" hidden="1" customWidth="1"/>
    <col min="2566" max="2566" width="6.7109375" style="16" customWidth="1"/>
    <col min="2567" max="2567" width="6" style="16" customWidth="1"/>
    <col min="2568" max="2568" width="5.28515625" style="16" customWidth="1"/>
    <col min="2569" max="2569" width="6.28515625" style="16" customWidth="1"/>
    <col min="2570" max="2570" width="6.7109375" style="16" customWidth="1"/>
    <col min="2571" max="2571" width="7.85546875" style="16" customWidth="1"/>
    <col min="2572" max="2572" width="6.5703125" style="16" customWidth="1"/>
    <col min="2573" max="2573" width="9" style="16"/>
    <col min="2574" max="2574" width="7.28515625" style="16" customWidth="1"/>
    <col min="2575" max="2575" width="9" style="16"/>
    <col min="2576" max="2576" width="7.42578125" style="16" customWidth="1"/>
    <col min="2577" max="2578" width="9" style="16"/>
    <col min="2579" max="2579" width="6.42578125" style="16" customWidth="1"/>
    <col min="2580" max="2580" width="13.7109375" style="16" customWidth="1"/>
    <col min="2581" max="2816" width="9" style="16"/>
    <col min="2817" max="2817" width="6.140625" style="16" customWidth="1"/>
    <col min="2818" max="2818" width="12" style="16" customWidth="1"/>
    <col min="2819" max="2819" width="15.140625" style="16" customWidth="1"/>
    <col min="2820" max="2821" width="11.5703125" style="16" hidden="1" customWidth="1"/>
    <col min="2822" max="2822" width="6.7109375" style="16" customWidth="1"/>
    <col min="2823" max="2823" width="6" style="16" customWidth="1"/>
    <col min="2824" max="2824" width="5.28515625" style="16" customWidth="1"/>
    <col min="2825" max="2825" width="6.28515625" style="16" customWidth="1"/>
    <col min="2826" max="2826" width="6.7109375" style="16" customWidth="1"/>
    <col min="2827" max="2827" width="7.85546875" style="16" customWidth="1"/>
    <col min="2828" max="2828" width="6.5703125" style="16" customWidth="1"/>
    <col min="2829" max="2829" width="9" style="16"/>
    <col min="2830" max="2830" width="7.28515625" style="16" customWidth="1"/>
    <col min="2831" max="2831" width="9" style="16"/>
    <col min="2832" max="2832" width="7.42578125" style="16" customWidth="1"/>
    <col min="2833" max="2834" width="9" style="16"/>
    <col min="2835" max="2835" width="6.42578125" style="16" customWidth="1"/>
    <col min="2836" max="2836" width="13.7109375" style="16" customWidth="1"/>
    <col min="2837" max="3072" width="9" style="16"/>
    <col min="3073" max="3073" width="6.140625" style="16" customWidth="1"/>
    <col min="3074" max="3074" width="12" style="16" customWidth="1"/>
    <col min="3075" max="3075" width="15.140625" style="16" customWidth="1"/>
    <col min="3076" max="3077" width="11.5703125" style="16" hidden="1" customWidth="1"/>
    <col min="3078" max="3078" width="6.7109375" style="16" customWidth="1"/>
    <col min="3079" max="3079" width="6" style="16" customWidth="1"/>
    <col min="3080" max="3080" width="5.28515625" style="16" customWidth="1"/>
    <col min="3081" max="3081" width="6.28515625" style="16" customWidth="1"/>
    <col min="3082" max="3082" width="6.7109375" style="16" customWidth="1"/>
    <col min="3083" max="3083" width="7.85546875" style="16" customWidth="1"/>
    <col min="3084" max="3084" width="6.5703125" style="16" customWidth="1"/>
    <col min="3085" max="3085" width="9" style="16"/>
    <col min="3086" max="3086" width="7.28515625" style="16" customWidth="1"/>
    <col min="3087" max="3087" width="9" style="16"/>
    <col min="3088" max="3088" width="7.42578125" style="16" customWidth="1"/>
    <col min="3089" max="3090" width="9" style="16"/>
    <col min="3091" max="3091" width="6.42578125" style="16" customWidth="1"/>
    <col min="3092" max="3092" width="13.7109375" style="16" customWidth="1"/>
    <col min="3093" max="3328" width="9" style="16"/>
    <col min="3329" max="3329" width="6.140625" style="16" customWidth="1"/>
    <col min="3330" max="3330" width="12" style="16" customWidth="1"/>
    <col min="3331" max="3331" width="15.140625" style="16" customWidth="1"/>
    <col min="3332" max="3333" width="11.5703125" style="16" hidden="1" customWidth="1"/>
    <col min="3334" max="3334" width="6.7109375" style="16" customWidth="1"/>
    <col min="3335" max="3335" width="6" style="16" customWidth="1"/>
    <col min="3336" max="3336" width="5.28515625" style="16" customWidth="1"/>
    <col min="3337" max="3337" width="6.28515625" style="16" customWidth="1"/>
    <col min="3338" max="3338" width="6.7109375" style="16" customWidth="1"/>
    <col min="3339" max="3339" width="7.85546875" style="16" customWidth="1"/>
    <col min="3340" max="3340" width="6.5703125" style="16" customWidth="1"/>
    <col min="3341" max="3341" width="9" style="16"/>
    <col min="3342" max="3342" width="7.28515625" style="16" customWidth="1"/>
    <col min="3343" max="3343" width="9" style="16"/>
    <col min="3344" max="3344" width="7.42578125" style="16" customWidth="1"/>
    <col min="3345" max="3346" width="9" style="16"/>
    <col min="3347" max="3347" width="6.42578125" style="16" customWidth="1"/>
    <col min="3348" max="3348" width="13.7109375" style="16" customWidth="1"/>
    <col min="3349" max="3584" width="9" style="16"/>
    <col min="3585" max="3585" width="6.140625" style="16" customWidth="1"/>
    <col min="3586" max="3586" width="12" style="16" customWidth="1"/>
    <col min="3587" max="3587" width="15.140625" style="16" customWidth="1"/>
    <col min="3588" max="3589" width="11.5703125" style="16" hidden="1" customWidth="1"/>
    <col min="3590" max="3590" width="6.7109375" style="16" customWidth="1"/>
    <col min="3591" max="3591" width="6" style="16" customWidth="1"/>
    <col min="3592" max="3592" width="5.28515625" style="16" customWidth="1"/>
    <col min="3593" max="3593" width="6.28515625" style="16" customWidth="1"/>
    <col min="3594" max="3594" width="6.7109375" style="16" customWidth="1"/>
    <col min="3595" max="3595" width="7.85546875" style="16" customWidth="1"/>
    <col min="3596" max="3596" width="6.5703125" style="16" customWidth="1"/>
    <col min="3597" max="3597" width="9" style="16"/>
    <col min="3598" max="3598" width="7.28515625" style="16" customWidth="1"/>
    <col min="3599" max="3599" width="9" style="16"/>
    <col min="3600" max="3600" width="7.42578125" style="16" customWidth="1"/>
    <col min="3601" max="3602" width="9" style="16"/>
    <col min="3603" max="3603" width="6.42578125" style="16" customWidth="1"/>
    <col min="3604" max="3604" width="13.7109375" style="16" customWidth="1"/>
    <col min="3605" max="3840" width="9" style="16"/>
    <col min="3841" max="3841" width="6.140625" style="16" customWidth="1"/>
    <col min="3842" max="3842" width="12" style="16" customWidth="1"/>
    <col min="3843" max="3843" width="15.140625" style="16" customWidth="1"/>
    <col min="3844" max="3845" width="11.5703125" style="16" hidden="1" customWidth="1"/>
    <col min="3846" max="3846" width="6.7109375" style="16" customWidth="1"/>
    <col min="3847" max="3847" width="6" style="16" customWidth="1"/>
    <col min="3848" max="3848" width="5.28515625" style="16" customWidth="1"/>
    <col min="3849" max="3849" width="6.28515625" style="16" customWidth="1"/>
    <col min="3850" max="3850" width="6.7109375" style="16" customWidth="1"/>
    <col min="3851" max="3851" width="7.85546875" style="16" customWidth="1"/>
    <col min="3852" max="3852" width="6.5703125" style="16" customWidth="1"/>
    <col min="3853" max="3853" width="9" style="16"/>
    <col min="3854" max="3854" width="7.28515625" style="16" customWidth="1"/>
    <col min="3855" max="3855" width="9" style="16"/>
    <col min="3856" max="3856" width="7.42578125" style="16" customWidth="1"/>
    <col min="3857" max="3858" width="9" style="16"/>
    <col min="3859" max="3859" width="6.42578125" style="16" customWidth="1"/>
    <col min="3860" max="3860" width="13.7109375" style="16" customWidth="1"/>
    <col min="3861" max="4096" width="9" style="16"/>
    <col min="4097" max="4097" width="6.140625" style="16" customWidth="1"/>
    <col min="4098" max="4098" width="12" style="16" customWidth="1"/>
    <col min="4099" max="4099" width="15.140625" style="16" customWidth="1"/>
    <col min="4100" max="4101" width="11.5703125" style="16" hidden="1" customWidth="1"/>
    <col min="4102" max="4102" width="6.7109375" style="16" customWidth="1"/>
    <col min="4103" max="4103" width="6" style="16" customWidth="1"/>
    <col min="4104" max="4104" width="5.28515625" style="16" customWidth="1"/>
    <col min="4105" max="4105" width="6.28515625" style="16" customWidth="1"/>
    <col min="4106" max="4106" width="6.7109375" style="16" customWidth="1"/>
    <col min="4107" max="4107" width="7.85546875" style="16" customWidth="1"/>
    <col min="4108" max="4108" width="6.5703125" style="16" customWidth="1"/>
    <col min="4109" max="4109" width="9" style="16"/>
    <col min="4110" max="4110" width="7.28515625" style="16" customWidth="1"/>
    <col min="4111" max="4111" width="9" style="16"/>
    <col min="4112" max="4112" width="7.42578125" style="16" customWidth="1"/>
    <col min="4113" max="4114" width="9" style="16"/>
    <col min="4115" max="4115" width="6.42578125" style="16" customWidth="1"/>
    <col min="4116" max="4116" width="13.7109375" style="16" customWidth="1"/>
    <col min="4117" max="4352" width="9" style="16"/>
    <col min="4353" max="4353" width="6.140625" style="16" customWidth="1"/>
    <col min="4354" max="4354" width="12" style="16" customWidth="1"/>
    <col min="4355" max="4355" width="15.140625" style="16" customWidth="1"/>
    <col min="4356" max="4357" width="11.5703125" style="16" hidden="1" customWidth="1"/>
    <col min="4358" max="4358" width="6.7109375" style="16" customWidth="1"/>
    <col min="4359" max="4359" width="6" style="16" customWidth="1"/>
    <col min="4360" max="4360" width="5.28515625" style="16" customWidth="1"/>
    <col min="4361" max="4361" width="6.28515625" style="16" customWidth="1"/>
    <col min="4362" max="4362" width="6.7109375" style="16" customWidth="1"/>
    <col min="4363" max="4363" width="7.85546875" style="16" customWidth="1"/>
    <col min="4364" max="4364" width="6.5703125" style="16" customWidth="1"/>
    <col min="4365" max="4365" width="9" style="16"/>
    <col min="4366" max="4366" width="7.28515625" style="16" customWidth="1"/>
    <col min="4367" max="4367" width="9" style="16"/>
    <col min="4368" max="4368" width="7.42578125" style="16" customWidth="1"/>
    <col min="4369" max="4370" width="9" style="16"/>
    <col min="4371" max="4371" width="6.42578125" style="16" customWidth="1"/>
    <col min="4372" max="4372" width="13.7109375" style="16" customWidth="1"/>
    <col min="4373" max="4608" width="9" style="16"/>
    <col min="4609" max="4609" width="6.140625" style="16" customWidth="1"/>
    <col min="4610" max="4610" width="12" style="16" customWidth="1"/>
    <col min="4611" max="4611" width="15.140625" style="16" customWidth="1"/>
    <col min="4612" max="4613" width="11.5703125" style="16" hidden="1" customWidth="1"/>
    <col min="4614" max="4614" width="6.7109375" style="16" customWidth="1"/>
    <col min="4615" max="4615" width="6" style="16" customWidth="1"/>
    <col min="4616" max="4616" width="5.28515625" style="16" customWidth="1"/>
    <col min="4617" max="4617" width="6.28515625" style="16" customWidth="1"/>
    <col min="4618" max="4618" width="6.7109375" style="16" customWidth="1"/>
    <col min="4619" max="4619" width="7.85546875" style="16" customWidth="1"/>
    <col min="4620" max="4620" width="6.5703125" style="16" customWidth="1"/>
    <col min="4621" max="4621" width="9" style="16"/>
    <col min="4622" max="4622" width="7.28515625" style="16" customWidth="1"/>
    <col min="4623" max="4623" width="9" style="16"/>
    <col min="4624" max="4624" width="7.42578125" style="16" customWidth="1"/>
    <col min="4625" max="4626" width="9" style="16"/>
    <col min="4627" max="4627" width="6.42578125" style="16" customWidth="1"/>
    <col min="4628" max="4628" width="13.7109375" style="16" customWidth="1"/>
    <col min="4629" max="4864" width="9" style="16"/>
    <col min="4865" max="4865" width="6.140625" style="16" customWidth="1"/>
    <col min="4866" max="4866" width="12" style="16" customWidth="1"/>
    <col min="4867" max="4867" width="15.140625" style="16" customWidth="1"/>
    <col min="4868" max="4869" width="11.5703125" style="16" hidden="1" customWidth="1"/>
    <col min="4870" max="4870" width="6.7109375" style="16" customWidth="1"/>
    <col min="4871" max="4871" width="6" style="16" customWidth="1"/>
    <col min="4872" max="4872" width="5.28515625" style="16" customWidth="1"/>
    <col min="4873" max="4873" width="6.28515625" style="16" customWidth="1"/>
    <col min="4874" max="4874" width="6.7109375" style="16" customWidth="1"/>
    <col min="4875" max="4875" width="7.85546875" style="16" customWidth="1"/>
    <col min="4876" max="4876" width="6.5703125" style="16" customWidth="1"/>
    <col min="4877" max="4877" width="9" style="16"/>
    <col min="4878" max="4878" width="7.28515625" style="16" customWidth="1"/>
    <col min="4879" max="4879" width="9" style="16"/>
    <col min="4880" max="4880" width="7.42578125" style="16" customWidth="1"/>
    <col min="4881" max="4882" width="9" style="16"/>
    <col min="4883" max="4883" width="6.42578125" style="16" customWidth="1"/>
    <col min="4884" max="4884" width="13.7109375" style="16" customWidth="1"/>
    <col min="4885" max="5120" width="9" style="16"/>
    <col min="5121" max="5121" width="6.140625" style="16" customWidth="1"/>
    <col min="5122" max="5122" width="12" style="16" customWidth="1"/>
    <col min="5123" max="5123" width="15.140625" style="16" customWidth="1"/>
    <col min="5124" max="5125" width="11.5703125" style="16" hidden="1" customWidth="1"/>
    <col min="5126" max="5126" width="6.7109375" style="16" customWidth="1"/>
    <col min="5127" max="5127" width="6" style="16" customWidth="1"/>
    <col min="5128" max="5128" width="5.28515625" style="16" customWidth="1"/>
    <col min="5129" max="5129" width="6.28515625" style="16" customWidth="1"/>
    <col min="5130" max="5130" width="6.7109375" style="16" customWidth="1"/>
    <col min="5131" max="5131" width="7.85546875" style="16" customWidth="1"/>
    <col min="5132" max="5132" width="6.5703125" style="16" customWidth="1"/>
    <col min="5133" max="5133" width="9" style="16"/>
    <col min="5134" max="5134" width="7.28515625" style="16" customWidth="1"/>
    <col min="5135" max="5135" width="9" style="16"/>
    <col min="5136" max="5136" width="7.42578125" style="16" customWidth="1"/>
    <col min="5137" max="5138" width="9" style="16"/>
    <col min="5139" max="5139" width="6.42578125" style="16" customWidth="1"/>
    <col min="5140" max="5140" width="13.7109375" style="16" customWidth="1"/>
    <col min="5141" max="5376" width="9" style="16"/>
    <col min="5377" max="5377" width="6.140625" style="16" customWidth="1"/>
    <col min="5378" max="5378" width="12" style="16" customWidth="1"/>
    <col min="5379" max="5379" width="15.140625" style="16" customWidth="1"/>
    <col min="5380" max="5381" width="11.5703125" style="16" hidden="1" customWidth="1"/>
    <col min="5382" max="5382" width="6.7109375" style="16" customWidth="1"/>
    <col min="5383" max="5383" width="6" style="16" customWidth="1"/>
    <col min="5384" max="5384" width="5.28515625" style="16" customWidth="1"/>
    <col min="5385" max="5385" width="6.28515625" style="16" customWidth="1"/>
    <col min="5386" max="5386" width="6.7109375" style="16" customWidth="1"/>
    <col min="5387" max="5387" width="7.85546875" style="16" customWidth="1"/>
    <col min="5388" max="5388" width="6.5703125" style="16" customWidth="1"/>
    <col min="5389" max="5389" width="9" style="16"/>
    <col min="5390" max="5390" width="7.28515625" style="16" customWidth="1"/>
    <col min="5391" max="5391" width="9" style="16"/>
    <col min="5392" max="5392" width="7.42578125" style="16" customWidth="1"/>
    <col min="5393" max="5394" width="9" style="16"/>
    <col min="5395" max="5395" width="6.42578125" style="16" customWidth="1"/>
    <col min="5396" max="5396" width="13.7109375" style="16" customWidth="1"/>
    <col min="5397" max="5632" width="9" style="16"/>
    <col min="5633" max="5633" width="6.140625" style="16" customWidth="1"/>
    <col min="5634" max="5634" width="12" style="16" customWidth="1"/>
    <col min="5635" max="5635" width="15.140625" style="16" customWidth="1"/>
    <col min="5636" max="5637" width="11.5703125" style="16" hidden="1" customWidth="1"/>
    <col min="5638" max="5638" width="6.7109375" style="16" customWidth="1"/>
    <col min="5639" max="5639" width="6" style="16" customWidth="1"/>
    <col min="5640" max="5640" width="5.28515625" style="16" customWidth="1"/>
    <col min="5641" max="5641" width="6.28515625" style="16" customWidth="1"/>
    <col min="5642" max="5642" width="6.7109375" style="16" customWidth="1"/>
    <col min="5643" max="5643" width="7.85546875" style="16" customWidth="1"/>
    <col min="5644" max="5644" width="6.5703125" style="16" customWidth="1"/>
    <col min="5645" max="5645" width="9" style="16"/>
    <col min="5646" max="5646" width="7.28515625" style="16" customWidth="1"/>
    <col min="5647" max="5647" width="9" style="16"/>
    <col min="5648" max="5648" width="7.42578125" style="16" customWidth="1"/>
    <col min="5649" max="5650" width="9" style="16"/>
    <col min="5651" max="5651" width="6.42578125" style="16" customWidth="1"/>
    <col min="5652" max="5652" width="13.7109375" style="16" customWidth="1"/>
    <col min="5653" max="5888" width="9" style="16"/>
    <col min="5889" max="5889" width="6.140625" style="16" customWidth="1"/>
    <col min="5890" max="5890" width="12" style="16" customWidth="1"/>
    <col min="5891" max="5891" width="15.140625" style="16" customWidth="1"/>
    <col min="5892" max="5893" width="11.5703125" style="16" hidden="1" customWidth="1"/>
    <col min="5894" max="5894" width="6.7109375" style="16" customWidth="1"/>
    <col min="5895" max="5895" width="6" style="16" customWidth="1"/>
    <col min="5896" max="5896" width="5.28515625" style="16" customWidth="1"/>
    <col min="5897" max="5897" width="6.28515625" style="16" customWidth="1"/>
    <col min="5898" max="5898" width="6.7109375" style="16" customWidth="1"/>
    <col min="5899" max="5899" width="7.85546875" style="16" customWidth="1"/>
    <col min="5900" max="5900" width="6.5703125" style="16" customWidth="1"/>
    <col min="5901" max="5901" width="9" style="16"/>
    <col min="5902" max="5902" width="7.28515625" style="16" customWidth="1"/>
    <col min="5903" max="5903" width="9" style="16"/>
    <col min="5904" max="5904" width="7.42578125" style="16" customWidth="1"/>
    <col min="5905" max="5906" width="9" style="16"/>
    <col min="5907" max="5907" width="6.42578125" style="16" customWidth="1"/>
    <col min="5908" max="5908" width="13.7109375" style="16" customWidth="1"/>
    <col min="5909" max="6144" width="9" style="16"/>
    <col min="6145" max="6145" width="6.140625" style="16" customWidth="1"/>
    <col min="6146" max="6146" width="12" style="16" customWidth="1"/>
    <col min="6147" max="6147" width="15.140625" style="16" customWidth="1"/>
    <col min="6148" max="6149" width="11.5703125" style="16" hidden="1" customWidth="1"/>
    <col min="6150" max="6150" width="6.7109375" style="16" customWidth="1"/>
    <col min="6151" max="6151" width="6" style="16" customWidth="1"/>
    <col min="6152" max="6152" width="5.28515625" style="16" customWidth="1"/>
    <col min="6153" max="6153" width="6.28515625" style="16" customWidth="1"/>
    <col min="6154" max="6154" width="6.7109375" style="16" customWidth="1"/>
    <col min="6155" max="6155" width="7.85546875" style="16" customWidth="1"/>
    <col min="6156" max="6156" width="6.5703125" style="16" customWidth="1"/>
    <col min="6157" max="6157" width="9" style="16"/>
    <col min="6158" max="6158" width="7.28515625" style="16" customWidth="1"/>
    <col min="6159" max="6159" width="9" style="16"/>
    <col min="6160" max="6160" width="7.42578125" style="16" customWidth="1"/>
    <col min="6161" max="6162" width="9" style="16"/>
    <col min="6163" max="6163" width="6.42578125" style="16" customWidth="1"/>
    <col min="6164" max="6164" width="13.7109375" style="16" customWidth="1"/>
    <col min="6165" max="6400" width="9" style="16"/>
    <col min="6401" max="6401" width="6.140625" style="16" customWidth="1"/>
    <col min="6402" max="6402" width="12" style="16" customWidth="1"/>
    <col min="6403" max="6403" width="15.140625" style="16" customWidth="1"/>
    <col min="6404" max="6405" width="11.5703125" style="16" hidden="1" customWidth="1"/>
    <col min="6406" max="6406" width="6.7109375" style="16" customWidth="1"/>
    <col min="6407" max="6407" width="6" style="16" customWidth="1"/>
    <col min="6408" max="6408" width="5.28515625" style="16" customWidth="1"/>
    <col min="6409" max="6409" width="6.28515625" style="16" customWidth="1"/>
    <col min="6410" max="6410" width="6.7109375" style="16" customWidth="1"/>
    <col min="6411" max="6411" width="7.85546875" style="16" customWidth="1"/>
    <col min="6412" max="6412" width="6.5703125" style="16" customWidth="1"/>
    <col min="6413" max="6413" width="9" style="16"/>
    <col min="6414" max="6414" width="7.28515625" style="16" customWidth="1"/>
    <col min="6415" max="6415" width="9" style="16"/>
    <col min="6416" max="6416" width="7.42578125" style="16" customWidth="1"/>
    <col min="6417" max="6418" width="9" style="16"/>
    <col min="6419" max="6419" width="6.42578125" style="16" customWidth="1"/>
    <col min="6420" max="6420" width="13.7109375" style="16" customWidth="1"/>
    <col min="6421" max="6656" width="9" style="16"/>
    <col min="6657" max="6657" width="6.140625" style="16" customWidth="1"/>
    <col min="6658" max="6658" width="12" style="16" customWidth="1"/>
    <col min="6659" max="6659" width="15.140625" style="16" customWidth="1"/>
    <col min="6660" max="6661" width="11.5703125" style="16" hidden="1" customWidth="1"/>
    <col min="6662" max="6662" width="6.7109375" style="16" customWidth="1"/>
    <col min="6663" max="6663" width="6" style="16" customWidth="1"/>
    <col min="6664" max="6664" width="5.28515625" style="16" customWidth="1"/>
    <col min="6665" max="6665" width="6.28515625" style="16" customWidth="1"/>
    <col min="6666" max="6666" width="6.7109375" style="16" customWidth="1"/>
    <col min="6667" max="6667" width="7.85546875" style="16" customWidth="1"/>
    <col min="6668" max="6668" width="6.5703125" style="16" customWidth="1"/>
    <col min="6669" max="6669" width="9" style="16"/>
    <col min="6670" max="6670" width="7.28515625" style="16" customWidth="1"/>
    <col min="6671" max="6671" width="9" style="16"/>
    <col min="6672" max="6672" width="7.42578125" style="16" customWidth="1"/>
    <col min="6673" max="6674" width="9" style="16"/>
    <col min="6675" max="6675" width="6.42578125" style="16" customWidth="1"/>
    <col min="6676" max="6676" width="13.7109375" style="16" customWidth="1"/>
    <col min="6677" max="6912" width="9" style="16"/>
    <col min="6913" max="6913" width="6.140625" style="16" customWidth="1"/>
    <col min="6914" max="6914" width="12" style="16" customWidth="1"/>
    <col min="6915" max="6915" width="15.140625" style="16" customWidth="1"/>
    <col min="6916" max="6917" width="11.5703125" style="16" hidden="1" customWidth="1"/>
    <col min="6918" max="6918" width="6.7109375" style="16" customWidth="1"/>
    <col min="6919" max="6919" width="6" style="16" customWidth="1"/>
    <col min="6920" max="6920" width="5.28515625" style="16" customWidth="1"/>
    <col min="6921" max="6921" width="6.28515625" style="16" customWidth="1"/>
    <col min="6922" max="6922" width="6.7109375" style="16" customWidth="1"/>
    <col min="6923" max="6923" width="7.85546875" style="16" customWidth="1"/>
    <col min="6924" max="6924" width="6.5703125" style="16" customWidth="1"/>
    <col min="6925" max="6925" width="9" style="16"/>
    <col min="6926" max="6926" width="7.28515625" style="16" customWidth="1"/>
    <col min="6927" max="6927" width="9" style="16"/>
    <col min="6928" max="6928" width="7.42578125" style="16" customWidth="1"/>
    <col min="6929" max="6930" width="9" style="16"/>
    <col min="6931" max="6931" width="6.42578125" style="16" customWidth="1"/>
    <col min="6932" max="6932" width="13.7109375" style="16" customWidth="1"/>
    <col min="6933" max="7168" width="9" style="16"/>
    <col min="7169" max="7169" width="6.140625" style="16" customWidth="1"/>
    <col min="7170" max="7170" width="12" style="16" customWidth="1"/>
    <col min="7171" max="7171" width="15.140625" style="16" customWidth="1"/>
    <col min="7172" max="7173" width="11.5703125" style="16" hidden="1" customWidth="1"/>
    <col min="7174" max="7174" width="6.7109375" style="16" customWidth="1"/>
    <col min="7175" max="7175" width="6" style="16" customWidth="1"/>
    <col min="7176" max="7176" width="5.28515625" style="16" customWidth="1"/>
    <col min="7177" max="7177" width="6.28515625" style="16" customWidth="1"/>
    <col min="7178" max="7178" width="6.7109375" style="16" customWidth="1"/>
    <col min="7179" max="7179" width="7.85546875" style="16" customWidth="1"/>
    <col min="7180" max="7180" width="6.5703125" style="16" customWidth="1"/>
    <col min="7181" max="7181" width="9" style="16"/>
    <col min="7182" max="7182" width="7.28515625" style="16" customWidth="1"/>
    <col min="7183" max="7183" width="9" style="16"/>
    <col min="7184" max="7184" width="7.42578125" style="16" customWidth="1"/>
    <col min="7185" max="7186" width="9" style="16"/>
    <col min="7187" max="7187" width="6.42578125" style="16" customWidth="1"/>
    <col min="7188" max="7188" width="13.7109375" style="16" customWidth="1"/>
    <col min="7189" max="7424" width="9" style="16"/>
    <col min="7425" max="7425" width="6.140625" style="16" customWidth="1"/>
    <col min="7426" max="7426" width="12" style="16" customWidth="1"/>
    <col min="7427" max="7427" width="15.140625" style="16" customWidth="1"/>
    <col min="7428" max="7429" width="11.5703125" style="16" hidden="1" customWidth="1"/>
    <col min="7430" max="7430" width="6.7109375" style="16" customWidth="1"/>
    <col min="7431" max="7431" width="6" style="16" customWidth="1"/>
    <col min="7432" max="7432" width="5.28515625" style="16" customWidth="1"/>
    <col min="7433" max="7433" width="6.28515625" style="16" customWidth="1"/>
    <col min="7434" max="7434" width="6.7109375" style="16" customWidth="1"/>
    <col min="7435" max="7435" width="7.85546875" style="16" customWidth="1"/>
    <col min="7436" max="7436" width="6.5703125" style="16" customWidth="1"/>
    <col min="7437" max="7437" width="9" style="16"/>
    <col min="7438" max="7438" width="7.28515625" style="16" customWidth="1"/>
    <col min="7439" max="7439" width="9" style="16"/>
    <col min="7440" max="7440" width="7.42578125" style="16" customWidth="1"/>
    <col min="7441" max="7442" width="9" style="16"/>
    <col min="7443" max="7443" width="6.42578125" style="16" customWidth="1"/>
    <col min="7444" max="7444" width="13.7109375" style="16" customWidth="1"/>
    <col min="7445" max="7680" width="9" style="16"/>
    <col min="7681" max="7681" width="6.140625" style="16" customWidth="1"/>
    <col min="7682" max="7682" width="12" style="16" customWidth="1"/>
    <col min="7683" max="7683" width="15.140625" style="16" customWidth="1"/>
    <col min="7684" max="7685" width="11.5703125" style="16" hidden="1" customWidth="1"/>
    <col min="7686" max="7686" width="6.7109375" style="16" customWidth="1"/>
    <col min="7687" max="7687" width="6" style="16" customWidth="1"/>
    <col min="7688" max="7688" width="5.28515625" style="16" customWidth="1"/>
    <col min="7689" max="7689" width="6.28515625" style="16" customWidth="1"/>
    <col min="7690" max="7690" width="6.7109375" style="16" customWidth="1"/>
    <col min="7691" max="7691" width="7.85546875" style="16" customWidth="1"/>
    <col min="7692" max="7692" width="6.5703125" style="16" customWidth="1"/>
    <col min="7693" max="7693" width="9" style="16"/>
    <col min="7694" max="7694" width="7.28515625" style="16" customWidth="1"/>
    <col min="7695" max="7695" width="9" style="16"/>
    <col min="7696" max="7696" width="7.42578125" style="16" customWidth="1"/>
    <col min="7697" max="7698" width="9" style="16"/>
    <col min="7699" max="7699" width="6.42578125" style="16" customWidth="1"/>
    <col min="7700" max="7700" width="13.7109375" style="16" customWidth="1"/>
    <col min="7701" max="7936" width="9" style="16"/>
    <col min="7937" max="7937" width="6.140625" style="16" customWidth="1"/>
    <col min="7938" max="7938" width="12" style="16" customWidth="1"/>
    <col min="7939" max="7939" width="15.140625" style="16" customWidth="1"/>
    <col min="7940" max="7941" width="11.5703125" style="16" hidden="1" customWidth="1"/>
    <col min="7942" max="7942" width="6.7109375" style="16" customWidth="1"/>
    <col min="7943" max="7943" width="6" style="16" customWidth="1"/>
    <col min="7944" max="7944" width="5.28515625" style="16" customWidth="1"/>
    <col min="7945" max="7945" width="6.28515625" style="16" customWidth="1"/>
    <col min="7946" max="7946" width="6.7109375" style="16" customWidth="1"/>
    <col min="7947" max="7947" width="7.85546875" style="16" customWidth="1"/>
    <col min="7948" max="7948" width="6.5703125" style="16" customWidth="1"/>
    <col min="7949" max="7949" width="9" style="16"/>
    <col min="7950" max="7950" width="7.28515625" style="16" customWidth="1"/>
    <col min="7951" max="7951" width="9" style="16"/>
    <col min="7952" max="7952" width="7.42578125" style="16" customWidth="1"/>
    <col min="7953" max="7954" width="9" style="16"/>
    <col min="7955" max="7955" width="6.42578125" style="16" customWidth="1"/>
    <col min="7956" max="7956" width="13.7109375" style="16" customWidth="1"/>
    <col min="7957" max="8192" width="9" style="16"/>
    <col min="8193" max="8193" width="6.140625" style="16" customWidth="1"/>
    <col min="8194" max="8194" width="12" style="16" customWidth="1"/>
    <col min="8195" max="8195" width="15.140625" style="16" customWidth="1"/>
    <col min="8196" max="8197" width="11.5703125" style="16" hidden="1" customWidth="1"/>
    <col min="8198" max="8198" width="6.7109375" style="16" customWidth="1"/>
    <col min="8199" max="8199" width="6" style="16" customWidth="1"/>
    <col min="8200" max="8200" width="5.28515625" style="16" customWidth="1"/>
    <col min="8201" max="8201" width="6.28515625" style="16" customWidth="1"/>
    <col min="8202" max="8202" width="6.7109375" style="16" customWidth="1"/>
    <col min="8203" max="8203" width="7.85546875" style="16" customWidth="1"/>
    <col min="8204" max="8204" width="6.5703125" style="16" customWidth="1"/>
    <col min="8205" max="8205" width="9" style="16"/>
    <col min="8206" max="8206" width="7.28515625" style="16" customWidth="1"/>
    <col min="8207" max="8207" width="9" style="16"/>
    <col min="8208" max="8208" width="7.42578125" style="16" customWidth="1"/>
    <col min="8209" max="8210" width="9" style="16"/>
    <col min="8211" max="8211" width="6.42578125" style="16" customWidth="1"/>
    <col min="8212" max="8212" width="13.7109375" style="16" customWidth="1"/>
    <col min="8213" max="8448" width="9" style="16"/>
    <col min="8449" max="8449" width="6.140625" style="16" customWidth="1"/>
    <col min="8450" max="8450" width="12" style="16" customWidth="1"/>
    <col min="8451" max="8451" width="15.140625" style="16" customWidth="1"/>
    <col min="8452" max="8453" width="11.5703125" style="16" hidden="1" customWidth="1"/>
    <col min="8454" max="8454" width="6.7109375" style="16" customWidth="1"/>
    <col min="8455" max="8455" width="6" style="16" customWidth="1"/>
    <col min="8456" max="8456" width="5.28515625" style="16" customWidth="1"/>
    <col min="8457" max="8457" width="6.28515625" style="16" customWidth="1"/>
    <col min="8458" max="8458" width="6.7109375" style="16" customWidth="1"/>
    <col min="8459" max="8459" width="7.85546875" style="16" customWidth="1"/>
    <col min="8460" max="8460" width="6.5703125" style="16" customWidth="1"/>
    <col min="8461" max="8461" width="9" style="16"/>
    <col min="8462" max="8462" width="7.28515625" style="16" customWidth="1"/>
    <col min="8463" max="8463" width="9" style="16"/>
    <col min="8464" max="8464" width="7.42578125" style="16" customWidth="1"/>
    <col min="8465" max="8466" width="9" style="16"/>
    <col min="8467" max="8467" width="6.42578125" style="16" customWidth="1"/>
    <col min="8468" max="8468" width="13.7109375" style="16" customWidth="1"/>
    <col min="8469" max="8704" width="9" style="16"/>
    <col min="8705" max="8705" width="6.140625" style="16" customWidth="1"/>
    <col min="8706" max="8706" width="12" style="16" customWidth="1"/>
    <col min="8707" max="8707" width="15.140625" style="16" customWidth="1"/>
    <col min="8708" max="8709" width="11.5703125" style="16" hidden="1" customWidth="1"/>
    <col min="8710" max="8710" width="6.7109375" style="16" customWidth="1"/>
    <col min="8711" max="8711" width="6" style="16" customWidth="1"/>
    <col min="8712" max="8712" width="5.28515625" style="16" customWidth="1"/>
    <col min="8713" max="8713" width="6.28515625" style="16" customWidth="1"/>
    <col min="8714" max="8714" width="6.7109375" style="16" customWidth="1"/>
    <col min="8715" max="8715" width="7.85546875" style="16" customWidth="1"/>
    <col min="8716" max="8716" width="6.5703125" style="16" customWidth="1"/>
    <col min="8717" max="8717" width="9" style="16"/>
    <col min="8718" max="8718" width="7.28515625" style="16" customWidth="1"/>
    <col min="8719" max="8719" width="9" style="16"/>
    <col min="8720" max="8720" width="7.42578125" style="16" customWidth="1"/>
    <col min="8721" max="8722" width="9" style="16"/>
    <col min="8723" max="8723" width="6.42578125" style="16" customWidth="1"/>
    <col min="8724" max="8724" width="13.7109375" style="16" customWidth="1"/>
    <col min="8725" max="8960" width="9" style="16"/>
    <col min="8961" max="8961" width="6.140625" style="16" customWidth="1"/>
    <col min="8962" max="8962" width="12" style="16" customWidth="1"/>
    <col min="8963" max="8963" width="15.140625" style="16" customWidth="1"/>
    <col min="8964" max="8965" width="11.5703125" style="16" hidden="1" customWidth="1"/>
    <col min="8966" max="8966" width="6.7109375" style="16" customWidth="1"/>
    <col min="8967" max="8967" width="6" style="16" customWidth="1"/>
    <col min="8968" max="8968" width="5.28515625" style="16" customWidth="1"/>
    <col min="8969" max="8969" width="6.28515625" style="16" customWidth="1"/>
    <col min="8970" max="8970" width="6.7109375" style="16" customWidth="1"/>
    <col min="8971" max="8971" width="7.85546875" style="16" customWidth="1"/>
    <col min="8972" max="8972" width="6.5703125" style="16" customWidth="1"/>
    <col min="8973" max="8973" width="9" style="16"/>
    <col min="8974" max="8974" width="7.28515625" style="16" customWidth="1"/>
    <col min="8975" max="8975" width="9" style="16"/>
    <col min="8976" max="8976" width="7.42578125" style="16" customWidth="1"/>
    <col min="8977" max="8978" width="9" style="16"/>
    <col min="8979" max="8979" width="6.42578125" style="16" customWidth="1"/>
    <col min="8980" max="8980" width="13.7109375" style="16" customWidth="1"/>
    <col min="8981" max="9216" width="9" style="16"/>
    <col min="9217" max="9217" width="6.140625" style="16" customWidth="1"/>
    <col min="9218" max="9218" width="12" style="16" customWidth="1"/>
    <col min="9219" max="9219" width="15.140625" style="16" customWidth="1"/>
    <col min="9220" max="9221" width="11.5703125" style="16" hidden="1" customWidth="1"/>
    <col min="9222" max="9222" width="6.7109375" style="16" customWidth="1"/>
    <col min="9223" max="9223" width="6" style="16" customWidth="1"/>
    <col min="9224" max="9224" width="5.28515625" style="16" customWidth="1"/>
    <col min="9225" max="9225" width="6.28515625" style="16" customWidth="1"/>
    <col min="9226" max="9226" width="6.7109375" style="16" customWidth="1"/>
    <col min="9227" max="9227" width="7.85546875" style="16" customWidth="1"/>
    <col min="9228" max="9228" width="6.5703125" style="16" customWidth="1"/>
    <col min="9229" max="9229" width="9" style="16"/>
    <col min="9230" max="9230" width="7.28515625" style="16" customWidth="1"/>
    <col min="9231" max="9231" width="9" style="16"/>
    <col min="9232" max="9232" width="7.42578125" style="16" customWidth="1"/>
    <col min="9233" max="9234" width="9" style="16"/>
    <col min="9235" max="9235" width="6.42578125" style="16" customWidth="1"/>
    <col min="9236" max="9236" width="13.7109375" style="16" customWidth="1"/>
    <col min="9237" max="9472" width="9" style="16"/>
    <col min="9473" max="9473" width="6.140625" style="16" customWidth="1"/>
    <col min="9474" max="9474" width="12" style="16" customWidth="1"/>
    <col min="9475" max="9475" width="15.140625" style="16" customWidth="1"/>
    <col min="9476" max="9477" width="11.5703125" style="16" hidden="1" customWidth="1"/>
    <col min="9478" max="9478" width="6.7109375" style="16" customWidth="1"/>
    <col min="9479" max="9479" width="6" style="16" customWidth="1"/>
    <col min="9480" max="9480" width="5.28515625" style="16" customWidth="1"/>
    <col min="9481" max="9481" width="6.28515625" style="16" customWidth="1"/>
    <col min="9482" max="9482" width="6.7109375" style="16" customWidth="1"/>
    <col min="9483" max="9483" width="7.85546875" style="16" customWidth="1"/>
    <col min="9484" max="9484" width="6.5703125" style="16" customWidth="1"/>
    <col min="9485" max="9485" width="9" style="16"/>
    <col min="9486" max="9486" width="7.28515625" style="16" customWidth="1"/>
    <col min="9487" max="9487" width="9" style="16"/>
    <col min="9488" max="9488" width="7.42578125" style="16" customWidth="1"/>
    <col min="9489" max="9490" width="9" style="16"/>
    <col min="9491" max="9491" width="6.42578125" style="16" customWidth="1"/>
    <col min="9492" max="9492" width="13.7109375" style="16" customWidth="1"/>
    <col min="9493" max="9728" width="9" style="16"/>
    <col min="9729" max="9729" width="6.140625" style="16" customWidth="1"/>
    <col min="9730" max="9730" width="12" style="16" customWidth="1"/>
    <col min="9731" max="9731" width="15.140625" style="16" customWidth="1"/>
    <col min="9732" max="9733" width="11.5703125" style="16" hidden="1" customWidth="1"/>
    <col min="9734" max="9734" width="6.7109375" style="16" customWidth="1"/>
    <col min="9735" max="9735" width="6" style="16" customWidth="1"/>
    <col min="9736" max="9736" width="5.28515625" style="16" customWidth="1"/>
    <col min="9737" max="9737" width="6.28515625" style="16" customWidth="1"/>
    <col min="9738" max="9738" width="6.7109375" style="16" customWidth="1"/>
    <col min="9739" max="9739" width="7.85546875" style="16" customWidth="1"/>
    <col min="9740" max="9740" width="6.5703125" style="16" customWidth="1"/>
    <col min="9741" max="9741" width="9" style="16"/>
    <col min="9742" max="9742" width="7.28515625" style="16" customWidth="1"/>
    <col min="9743" max="9743" width="9" style="16"/>
    <col min="9744" max="9744" width="7.42578125" style="16" customWidth="1"/>
    <col min="9745" max="9746" width="9" style="16"/>
    <col min="9747" max="9747" width="6.42578125" style="16" customWidth="1"/>
    <col min="9748" max="9748" width="13.7109375" style="16" customWidth="1"/>
    <col min="9749" max="9984" width="9" style="16"/>
    <col min="9985" max="9985" width="6.140625" style="16" customWidth="1"/>
    <col min="9986" max="9986" width="12" style="16" customWidth="1"/>
    <col min="9987" max="9987" width="15.140625" style="16" customWidth="1"/>
    <col min="9988" max="9989" width="11.5703125" style="16" hidden="1" customWidth="1"/>
    <col min="9990" max="9990" width="6.7109375" style="16" customWidth="1"/>
    <col min="9991" max="9991" width="6" style="16" customWidth="1"/>
    <col min="9992" max="9992" width="5.28515625" style="16" customWidth="1"/>
    <col min="9993" max="9993" width="6.28515625" style="16" customWidth="1"/>
    <col min="9994" max="9994" width="6.7109375" style="16" customWidth="1"/>
    <col min="9995" max="9995" width="7.85546875" style="16" customWidth="1"/>
    <col min="9996" max="9996" width="6.5703125" style="16" customWidth="1"/>
    <col min="9997" max="9997" width="9" style="16"/>
    <col min="9998" max="9998" width="7.28515625" style="16" customWidth="1"/>
    <col min="9999" max="9999" width="9" style="16"/>
    <col min="10000" max="10000" width="7.42578125" style="16" customWidth="1"/>
    <col min="10001" max="10002" width="9" style="16"/>
    <col min="10003" max="10003" width="6.42578125" style="16" customWidth="1"/>
    <col min="10004" max="10004" width="13.7109375" style="16" customWidth="1"/>
    <col min="10005" max="10240" width="9" style="16"/>
    <col min="10241" max="10241" width="6.140625" style="16" customWidth="1"/>
    <col min="10242" max="10242" width="12" style="16" customWidth="1"/>
    <col min="10243" max="10243" width="15.140625" style="16" customWidth="1"/>
    <col min="10244" max="10245" width="11.5703125" style="16" hidden="1" customWidth="1"/>
    <col min="10246" max="10246" width="6.7109375" style="16" customWidth="1"/>
    <col min="10247" max="10247" width="6" style="16" customWidth="1"/>
    <col min="10248" max="10248" width="5.28515625" style="16" customWidth="1"/>
    <col min="10249" max="10249" width="6.28515625" style="16" customWidth="1"/>
    <col min="10250" max="10250" width="6.7109375" style="16" customWidth="1"/>
    <col min="10251" max="10251" width="7.85546875" style="16" customWidth="1"/>
    <col min="10252" max="10252" width="6.5703125" style="16" customWidth="1"/>
    <col min="10253" max="10253" width="9" style="16"/>
    <col min="10254" max="10254" width="7.28515625" style="16" customWidth="1"/>
    <col min="10255" max="10255" width="9" style="16"/>
    <col min="10256" max="10256" width="7.42578125" style="16" customWidth="1"/>
    <col min="10257" max="10258" width="9" style="16"/>
    <col min="10259" max="10259" width="6.42578125" style="16" customWidth="1"/>
    <col min="10260" max="10260" width="13.7109375" style="16" customWidth="1"/>
    <col min="10261" max="10496" width="9" style="16"/>
    <col min="10497" max="10497" width="6.140625" style="16" customWidth="1"/>
    <col min="10498" max="10498" width="12" style="16" customWidth="1"/>
    <col min="10499" max="10499" width="15.140625" style="16" customWidth="1"/>
    <col min="10500" max="10501" width="11.5703125" style="16" hidden="1" customWidth="1"/>
    <col min="10502" max="10502" width="6.7109375" style="16" customWidth="1"/>
    <col min="10503" max="10503" width="6" style="16" customWidth="1"/>
    <col min="10504" max="10504" width="5.28515625" style="16" customWidth="1"/>
    <col min="10505" max="10505" width="6.28515625" style="16" customWidth="1"/>
    <col min="10506" max="10506" width="6.7109375" style="16" customWidth="1"/>
    <col min="10507" max="10507" width="7.85546875" style="16" customWidth="1"/>
    <col min="10508" max="10508" width="6.5703125" style="16" customWidth="1"/>
    <col min="10509" max="10509" width="9" style="16"/>
    <col min="10510" max="10510" width="7.28515625" style="16" customWidth="1"/>
    <col min="10511" max="10511" width="9" style="16"/>
    <col min="10512" max="10512" width="7.42578125" style="16" customWidth="1"/>
    <col min="10513" max="10514" width="9" style="16"/>
    <col min="10515" max="10515" width="6.42578125" style="16" customWidth="1"/>
    <col min="10516" max="10516" width="13.7109375" style="16" customWidth="1"/>
    <col min="10517" max="10752" width="9" style="16"/>
    <col min="10753" max="10753" width="6.140625" style="16" customWidth="1"/>
    <col min="10754" max="10754" width="12" style="16" customWidth="1"/>
    <col min="10755" max="10755" width="15.140625" style="16" customWidth="1"/>
    <col min="10756" max="10757" width="11.5703125" style="16" hidden="1" customWidth="1"/>
    <col min="10758" max="10758" width="6.7109375" style="16" customWidth="1"/>
    <col min="10759" max="10759" width="6" style="16" customWidth="1"/>
    <col min="10760" max="10760" width="5.28515625" style="16" customWidth="1"/>
    <col min="10761" max="10761" width="6.28515625" style="16" customWidth="1"/>
    <col min="10762" max="10762" width="6.7109375" style="16" customWidth="1"/>
    <col min="10763" max="10763" width="7.85546875" style="16" customWidth="1"/>
    <col min="10764" max="10764" width="6.5703125" style="16" customWidth="1"/>
    <col min="10765" max="10765" width="9" style="16"/>
    <col min="10766" max="10766" width="7.28515625" style="16" customWidth="1"/>
    <col min="10767" max="10767" width="9" style="16"/>
    <col min="10768" max="10768" width="7.42578125" style="16" customWidth="1"/>
    <col min="10769" max="10770" width="9" style="16"/>
    <col min="10771" max="10771" width="6.42578125" style="16" customWidth="1"/>
    <col min="10772" max="10772" width="13.7109375" style="16" customWidth="1"/>
    <col min="10773" max="11008" width="9" style="16"/>
    <col min="11009" max="11009" width="6.140625" style="16" customWidth="1"/>
    <col min="11010" max="11010" width="12" style="16" customWidth="1"/>
    <col min="11011" max="11011" width="15.140625" style="16" customWidth="1"/>
    <col min="11012" max="11013" width="11.5703125" style="16" hidden="1" customWidth="1"/>
    <col min="11014" max="11014" width="6.7109375" style="16" customWidth="1"/>
    <col min="11015" max="11015" width="6" style="16" customWidth="1"/>
    <col min="11016" max="11016" width="5.28515625" style="16" customWidth="1"/>
    <col min="11017" max="11017" width="6.28515625" style="16" customWidth="1"/>
    <col min="11018" max="11018" width="6.7109375" style="16" customWidth="1"/>
    <col min="11019" max="11019" width="7.85546875" style="16" customWidth="1"/>
    <col min="11020" max="11020" width="6.5703125" style="16" customWidth="1"/>
    <col min="11021" max="11021" width="9" style="16"/>
    <col min="11022" max="11022" width="7.28515625" style="16" customWidth="1"/>
    <col min="11023" max="11023" width="9" style="16"/>
    <col min="11024" max="11024" width="7.42578125" style="16" customWidth="1"/>
    <col min="11025" max="11026" width="9" style="16"/>
    <col min="11027" max="11027" width="6.42578125" style="16" customWidth="1"/>
    <col min="11028" max="11028" width="13.7109375" style="16" customWidth="1"/>
    <col min="11029" max="11264" width="9" style="16"/>
    <col min="11265" max="11265" width="6.140625" style="16" customWidth="1"/>
    <col min="11266" max="11266" width="12" style="16" customWidth="1"/>
    <col min="11267" max="11267" width="15.140625" style="16" customWidth="1"/>
    <col min="11268" max="11269" width="11.5703125" style="16" hidden="1" customWidth="1"/>
    <col min="11270" max="11270" width="6.7109375" style="16" customWidth="1"/>
    <col min="11271" max="11271" width="6" style="16" customWidth="1"/>
    <col min="11272" max="11272" width="5.28515625" style="16" customWidth="1"/>
    <col min="11273" max="11273" width="6.28515625" style="16" customWidth="1"/>
    <col min="11274" max="11274" width="6.7109375" style="16" customWidth="1"/>
    <col min="11275" max="11275" width="7.85546875" style="16" customWidth="1"/>
    <col min="11276" max="11276" width="6.5703125" style="16" customWidth="1"/>
    <col min="11277" max="11277" width="9" style="16"/>
    <col min="11278" max="11278" width="7.28515625" style="16" customWidth="1"/>
    <col min="11279" max="11279" width="9" style="16"/>
    <col min="11280" max="11280" width="7.42578125" style="16" customWidth="1"/>
    <col min="11281" max="11282" width="9" style="16"/>
    <col min="11283" max="11283" width="6.42578125" style="16" customWidth="1"/>
    <col min="11284" max="11284" width="13.7109375" style="16" customWidth="1"/>
    <col min="11285" max="11520" width="9" style="16"/>
    <col min="11521" max="11521" width="6.140625" style="16" customWidth="1"/>
    <col min="11522" max="11522" width="12" style="16" customWidth="1"/>
    <col min="11523" max="11523" width="15.140625" style="16" customWidth="1"/>
    <col min="11524" max="11525" width="11.5703125" style="16" hidden="1" customWidth="1"/>
    <col min="11526" max="11526" width="6.7109375" style="16" customWidth="1"/>
    <col min="11527" max="11527" width="6" style="16" customWidth="1"/>
    <col min="11528" max="11528" width="5.28515625" style="16" customWidth="1"/>
    <col min="11529" max="11529" width="6.28515625" style="16" customWidth="1"/>
    <col min="11530" max="11530" width="6.7109375" style="16" customWidth="1"/>
    <col min="11531" max="11531" width="7.85546875" style="16" customWidth="1"/>
    <col min="11532" max="11532" width="6.5703125" style="16" customWidth="1"/>
    <col min="11533" max="11533" width="9" style="16"/>
    <col min="11534" max="11534" width="7.28515625" style="16" customWidth="1"/>
    <col min="11535" max="11535" width="9" style="16"/>
    <col min="11536" max="11536" width="7.42578125" style="16" customWidth="1"/>
    <col min="11537" max="11538" width="9" style="16"/>
    <col min="11539" max="11539" width="6.42578125" style="16" customWidth="1"/>
    <col min="11540" max="11540" width="13.7109375" style="16" customWidth="1"/>
    <col min="11541" max="11776" width="9" style="16"/>
    <col min="11777" max="11777" width="6.140625" style="16" customWidth="1"/>
    <col min="11778" max="11778" width="12" style="16" customWidth="1"/>
    <col min="11779" max="11779" width="15.140625" style="16" customWidth="1"/>
    <col min="11780" max="11781" width="11.5703125" style="16" hidden="1" customWidth="1"/>
    <col min="11782" max="11782" width="6.7109375" style="16" customWidth="1"/>
    <col min="11783" max="11783" width="6" style="16" customWidth="1"/>
    <col min="11784" max="11784" width="5.28515625" style="16" customWidth="1"/>
    <col min="11785" max="11785" width="6.28515625" style="16" customWidth="1"/>
    <col min="11786" max="11786" width="6.7109375" style="16" customWidth="1"/>
    <col min="11787" max="11787" width="7.85546875" style="16" customWidth="1"/>
    <col min="11788" max="11788" width="6.5703125" style="16" customWidth="1"/>
    <col min="11789" max="11789" width="9" style="16"/>
    <col min="11790" max="11790" width="7.28515625" style="16" customWidth="1"/>
    <col min="11791" max="11791" width="9" style="16"/>
    <col min="11792" max="11792" width="7.42578125" style="16" customWidth="1"/>
    <col min="11793" max="11794" width="9" style="16"/>
    <col min="11795" max="11795" width="6.42578125" style="16" customWidth="1"/>
    <col min="11796" max="11796" width="13.7109375" style="16" customWidth="1"/>
    <col min="11797" max="12032" width="9" style="16"/>
    <col min="12033" max="12033" width="6.140625" style="16" customWidth="1"/>
    <col min="12034" max="12034" width="12" style="16" customWidth="1"/>
    <col min="12035" max="12035" width="15.140625" style="16" customWidth="1"/>
    <col min="12036" max="12037" width="11.5703125" style="16" hidden="1" customWidth="1"/>
    <col min="12038" max="12038" width="6.7109375" style="16" customWidth="1"/>
    <col min="12039" max="12039" width="6" style="16" customWidth="1"/>
    <col min="12040" max="12040" width="5.28515625" style="16" customWidth="1"/>
    <col min="12041" max="12041" width="6.28515625" style="16" customWidth="1"/>
    <col min="12042" max="12042" width="6.7109375" style="16" customWidth="1"/>
    <col min="12043" max="12043" width="7.85546875" style="16" customWidth="1"/>
    <col min="12044" max="12044" width="6.5703125" style="16" customWidth="1"/>
    <col min="12045" max="12045" width="9" style="16"/>
    <col min="12046" max="12046" width="7.28515625" style="16" customWidth="1"/>
    <col min="12047" max="12047" width="9" style="16"/>
    <col min="12048" max="12048" width="7.42578125" style="16" customWidth="1"/>
    <col min="12049" max="12050" width="9" style="16"/>
    <col min="12051" max="12051" width="6.42578125" style="16" customWidth="1"/>
    <col min="12052" max="12052" width="13.7109375" style="16" customWidth="1"/>
    <col min="12053" max="12288" width="9" style="16"/>
    <col min="12289" max="12289" width="6.140625" style="16" customWidth="1"/>
    <col min="12290" max="12290" width="12" style="16" customWidth="1"/>
    <col min="12291" max="12291" width="15.140625" style="16" customWidth="1"/>
    <col min="12292" max="12293" width="11.5703125" style="16" hidden="1" customWidth="1"/>
    <col min="12294" max="12294" width="6.7109375" style="16" customWidth="1"/>
    <col min="12295" max="12295" width="6" style="16" customWidth="1"/>
    <col min="12296" max="12296" width="5.28515625" style="16" customWidth="1"/>
    <col min="12297" max="12297" width="6.28515625" style="16" customWidth="1"/>
    <col min="12298" max="12298" width="6.7109375" style="16" customWidth="1"/>
    <col min="12299" max="12299" width="7.85546875" style="16" customWidth="1"/>
    <col min="12300" max="12300" width="6.5703125" style="16" customWidth="1"/>
    <col min="12301" max="12301" width="9" style="16"/>
    <col min="12302" max="12302" width="7.28515625" style="16" customWidth="1"/>
    <col min="12303" max="12303" width="9" style="16"/>
    <col min="12304" max="12304" width="7.42578125" style="16" customWidth="1"/>
    <col min="12305" max="12306" width="9" style="16"/>
    <col min="12307" max="12307" width="6.42578125" style="16" customWidth="1"/>
    <col min="12308" max="12308" width="13.7109375" style="16" customWidth="1"/>
    <col min="12309" max="12544" width="9" style="16"/>
    <col min="12545" max="12545" width="6.140625" style="16" customWidth="1"/>
    <col min="12546" max="12546" width="12" style="16" customWidth="1"/>
    <col min="12547" max="12547" width="15.140625" style="16" customWidth="1"/>
    <col min="12548" max="12549" width="11.5703125" style="16" hidden="1" customWidth="1"/>
    <col min="12550" max="12550" width="6.7109375" style="16" customWidth="1"/>
    <col min="12551" max="12551" width="6" style="16" customWidth="1"/>
    <col min="12552" max="12552" width="5.28515625" style="16" customWidth="1"/>
    <col min="12553" max="12553" width="6.28515625" style="16" customWidth="1"/>
    <col min="12554" max="12554" width="6.7109375" style="16" customWidth="1"/>
    <col min="12555" max="12555" width="7.85546875" style="16" customWidth="1"/>
    <col min="12556" max="12556" width="6.5703125" style="16" customWidth="1"/>
    <col min="12557" max="12557" width="9" style="16"/>
    <col min="12558" max="12558" width="7.28515625" style="16" customWidth="1"/>
    <col min="12559" max="12559" width="9" style="16"/>
    <col min="12560" max="12560" width="7.42578125" style="16" customWidth="1"/>
    <col min="12561" max="12562" width="9" style="16"/>
    <col min="12563" max="12563" width="6.42578125" style="16" customWidth="1"/>
    <col min="12564" max="12564" width="13.7109375" style="16" customWidth="1"/>
    <col min="12565" max="12800" width="9" style="16"/>
    <col min="12801" max="12801" width="6.140625" style="16" customWidth="1"/>
    <col min="12802" max="12802" width="12" style="16" customWidth="1"/>
    <col min="12803" max="12803" width="15.140625" style="16" customWidth="1"/>
    <col min="12804" max="12805" width="11.5703125" style="16" hidden="1" customWidth="1"/>
    <col min="12806" max="12806" width="6.7109375" style="16" customWidth="1"/>
    <col min="12807" max="12807" width="6" style="16" customWidth="1"/>
    <col min="12808" max="12808" width="5.28515625" style="16" customWidth="1"/>
    <col min="12809" max="12809" width="6.28515625" style="16" customWidth="1"/>
    <col min="12810" max="12810" width="6.7109375" style="16" customWidth="1"/>
    <col min="12811" max="12811" width="7.85546875" style="16" customWidth="1"/>
    <col min="12812" max="12812" width="6.5703125" style="16" customWidth="1"/>
    <col min="12813" max="12813" width="9" style="16"/>
    <col min="12814" max="12814" width="7.28515625" style="16" customWidth="1"/>
    <col min="12815" max="12815" width="9" style="16"/>
    <col min="12816" max="12816" width="7.42578125" style="16" customWidth="1"/>
    <col min="12817" max="12818" width="9" style="16"/>
    <col min="12819" max="12819" width="6.42578125" style="16" customWidth="1"/>
    <col min="12820" max="12820" width="13.7109375" style="16" customWidth="1"/>
    <col min="12821" max="13056" width="9" style="16"/>
    <col min="13057" max="13057" width="6.140625" style="16" customWidth="1"/>
    <col min="13058" max="13058" width="12" style="16" customWidth="1"/>
    <col min="13059" max="13059" width="15.140625" style="16" customWidth="1"/>
    <col min="13060" max="13061" width="11.5703125" style="16" hidden="1" customWidth="1"/>
    <col min="13062" max="13062" width="6.7109375" style="16" customWidth="1"/>
    <col min="13063" max="13063" width="6" style="16" customWidth="1"/>
    <col min="13064" max="13064" width="5.28515625" style="16" customWidth="1"/>
    <col min="13065" max="13065" width="6.28515625" style="16" customWidth="1"/>
    <col min="13066" max="13066" width="6.7109375" style="16" customWidth="1"/>
    <col min="13067" max="13067" width="7.85546875" style="16" customWidth="1"/>
    <col min="13068" max="13068" width="6.5703125" style="16" customWidth="1"/>
    <col min="13069" max="13069" width="9" style="16"/>
    <col min="13070" max="13070" width="7.28515625" style="16" customWidth="1"/>
    <col min="13071" max="13071" width="9" style="16"/>
    <col min="13072" max="13072" width="7.42578125" style="16" customWidth="1"/>
    <col min="13073" max="13074" width="9" style="16"/>
    <col min="13075" max="13075" width="6.42578125" style="16" customWidth="1"/>
    <col min="13076" max="13076" width="13.7109375" style="16" customWidth="1"/>
    <col min="13077" max="13312" width="9" style="16"/>
    <col min="13313" max="13313" width="6.140625" style="16" customWidth="1"/>
    <col min="13314" max="13314" width="12" style="16" customWidth="1"/>
    <col min="13315" max="13315" width="15.140625" style="16" customWidth="1"/>
    <col min="13316" max="13317" width="11.5703125" style="16" hidden="1" customWidth="1"/>
    <col min="13318" max="13318" width="6.7109375" style="16" customWidth="1"/>
    <col min="13319" max="13319" width="6" style="16" customWidth="1"/>
    <col min="13320" max="13320" width="5.28515625" style="16" customWidth="1"/>
    <col min="13321" max="13321" width="6.28515625" style="16" customWidth="1"/>
    <col min="13322" max="13322" width="6.7109375" style="16" customWidth="1"/>
    <col min="13323" max="13323" width="7.85546875" style="16" customWidth="1"/>
    <col min="13324" max="13324" width="6.5703125" style="16" customWidth="1"/>
    <col min="13325" max="13325" width="9" style="16"/>
    <col min="13326" max="13326" width="7.28515625" style="16" customWidth="1"/>
    <col min="13327" max="13327" width="9" style="16"/>
    <col min="13328" max="13328" width="7.42578125" style="16" customWidth="1"/>
    <col min="13329" max="13330" width="9" style="16"/>
    <col min="13331" max="13331" width="6.42578125" style="16" customWidth="1"/>
    <col min="13332" max="13332" width="13.7109375" style="16" customWidth="1"/>
    <col min="13333" max="13568" width="9" style="16"/>
    <col min="13569" max="13569" width="6.140625" style="16" customWidth="1"/>
    <col min="13570" max="13570" width="12" style="16" customWidth="1"/>
    <col min="13571" max="13571" width="15.140625" style="16" customWidth="1"/>
    <col min="13572" max="13573" width="11.5703125" style="16" hidden="1" customWidth="1"/>
    <col min="13574" max="13574" width="6.7109375" style="16" customWidth="1"/>
    <col min="13575" max="13575" width="6" style="16" customWidth="1"/>
    <col min="13576" max="13576" width="5.28515625" style="16" customWidth="1"/>
    <col min="13577" max="13577" width="6.28515625" style="16" customWidth="1"/>
    <col min="13578" max="13578" width="6.7109375" style="16" customWidth="1"/>
    <col min="13579" max="13579" width="7.85546875" style="16" customWidth="1"/>
    <col min="13580" max="13580" width="6.5703125" style="16" customWidth="1"/>
    <col min="13581" max="13581" width="9" style="16"/>
    <col min="13582" max="13582" width="7.28515625" style="16" customWidth="1"/>
    <col min="13583" max="13583" width="9" style="16"/>
    <col min="13584" max="13584" width="7.42578125" style="16" customWidth="1"/>
    <col min="13585" max="13586" width="9" style="16"/>
    <col min="13587" max="13587" width="6.42578125" style="16" customWidth="1"/>
    <col min="13588" max="13588" width="13.7109375" style="16" customWidth="1"/>
    <col min="13589" max="13824" width="9" style="16"/>
    <col min="13825" max="13825" width="6.140625" style="16" customWidth="1"/>
    <col min="13826" max="13826" width="12" style="16" customWidth="1"/>
    <col min="13827" max="13827" width="15.140625" style="16" customWidth="1"/>
    <col min="13828" max="13829" width="11.5703125" style="16" hidden="1" customWidth="1"/>
    <col min="13830" max="13830" width="6.7109375" style="16" customWidth="1"/>
    <col min="13831" max="13831" width="6" style="16" customWidth="1"/>
    <col min="13832" max="13832" width="5.28515625" style="16" customWidth="1"/>
    <col min="13833" max="13833" width="6.28515625" style="16" customWidth="1"/>
    <col min="13834" max="13834" width="6.7109375" style="16" customWidth="1"/>
    <col min="13835" max="13835" width="7.85546875" style="16" customWidth="1"/>
    <col min="13836" max="13836" width="6.5703125" style="16" customWidth="1"/>
    <col min="13837" max="13837" width="9" style="16"/>
    <col min="13838" max="13838" width="7.28515625" style="16" customWidth="1"/>
    <col min="13839" max="13839" width="9" style="16"/>
    <col min="13840" max="13840" width="7.42578125" style="16" customWidth="1"/>
    <col min="13841" max="13842" width="9" style="16"/>
    <col min="13843" max="13843" width="6.42578125" style="16" customWidth="1"/>
    <col min="13844" max="13844" width="13.7109375" style="16" customWidth="1"/>
    <col min="13845" max="14080" width="9" style="16"/>
    <col min="14081" max="14081" width="6.140625" style="16" customWidth="1"/>
    <col min="14082" max="14082" width="12" style="16" customWidth="1"/>
    <col min="14083" max="14083" width="15.140625" style="16" customWidth="1"/>
    <col min="14084" max="14085" width="11.5703125" style="16" hidden="1" customWidth="1"/>
    <col min="14086" max="14086" width="6.7109375" style="16" customWidth="1"/>
    <col min="14087" max="14087" width="6" style="16" customWidth="1"/>
    <col min="14088" max="14088" width="5.28515625" style="16" customWidth="1"/>
    <col min="14089" max="14089" width="6.28515625" style="16" customWidth="1"/>
    <col min="14090" max="14090" width="6.7109375" style="16" customWidth="1"/>
    <col min="14091" max="14091" width="7.85546875" style="16" customWidth="1"/>
    <col min="14092" max="14092" width="6.5703125" style="16" customWidth="1"/>
    <col min="14093" max="14093" width="9" style="16"/>
    <col min="14094" max="14094" width="7.28515625" style="16" customWidth="1"/>
    <col min="14095" max="14095" width="9" style="16"/>
    <col min="14096" max="14096" width="7.42578125" style="16" customWidth="1"/>
    <col min="14097" max="14098" width="9" style="16"/>
    <col min="14099" max="14099" width="6.42578125" style="16" customWidth="1"/>
    <col min="14100" max="14100" width="13.7109375" style="16" customWidth="1"/>
    <col min="14101" max="14336" width="9" style="16"/>
    <col min="14337" max="14337" width="6.140625" style="16" customWidth="1"/>
    <col min="14338" max="14338" width="12" style="16" customWidth="1"/>
    <col min="14339" max="14339" width="15.140625" style="16" customWidth="1"/>
    <col min="14340" max="14341" width="11.5703125" style="16" hidden="1" customWidth="1"/>
    <col min="14342" max="14342" width="6.7109375" style="16" customWidth="1"/>
    <col min="14343" max="14343" width="6" style="16" customWidth="1"/>
    <col min="14344" max="14344" width="5.28515625" style="16" customWidth="1"/>
    <col min="14345" max="14345" width="6.28515625" style="16" customWidth="1"/>
    <col min="14346" max="14346" width="6.7109375" style="16" customWidth="1"/>
    <col min="14347" max="14347" width="7.85546875" style="16" customWidth="1"/>
    <col min="14348" max="14348" width="6.5703125" style="16" customWidth="1"/>
    <col min="14349" max="14349" width="9" style="16"/>
    <col min="14350" max="14350" width="7.28515625" style="16" customWidth="1"/>
    <col min="14351" max="14351" width="9" style="16"/>
    <col min="14352" max="14352" width="7.42578125" style="16" customWidth="1"/>
    <col min="14353" max="14354" width="9" style="16"/>
    <col min="14355" max="14355" width="6.42578125" style="16" customWidth="1"/>
    <col min="14356" max="14356" width="13.7109375" style="16" customWidth="1"/>
    <col min="14357" max="14592" width="9" style="16"/>
    <col min="14593" max="14593" width="6.140625" style="16" customWidth="1"/>
    <col min="14594" max="14594" width="12" style="16" customWidth="1"/>
    <col min="14595" max="14595" width="15.140625" style="16" customWidth="1"/>
    <col min="14596" max="14597" width="11.5703125" style="16" hidden="1" customWidth="1"/>
    <col min="14598" max="14598" width="6.7109375" style="16" customWidth="1"/>
    <col min="14599" max="14599" width="6" style="16" customWidth="1"/>
    <col min="14600" max="14600" width="5.28515625" style="16" customWidth="1"/>
    <col min="14601" max="14601" width="6.28515625" style="16" customWidth="1"/>
    <col min="14602" max="14602" width="6.7109375" style="16" customWidth="1"/>
    <col min="14603" max="14603" width="7.85546875" style="16" customWidth="1"/>
    <col min="14604" max="14604" width="6.5703125" style="16" customWidth="1"/>
    <col min="14605" max="14605" width="9" style="16"/>
    <col min="14606" max="14606" width="7.28515625" style="16" customWidth="1"/>
    <col min="14607" max="14607" width="9" style="16"/>
    <col min="14608" max="14608" width="7.42578125" style="16" customWidth="1"/>
    <col min="14609" max="14610" width="9" style="16"/>
    <col min="14611" max="14611" width="6.42578125" style="16" customWidth="1"/>
    <col min="14612" max="14612" width="13.7109375" style="16" customWidth="1"/>
    <col min="14613" max="14848" width="9" style="16"/>
    <col min="14849" max="14849" width="6.140625" style="16" customWidth="1"/>
    <col min="14850" max="14850" width="12" style="16" customWidth="1"/>
    <col min="14851" max="14851" width="15.140625" style="16" customWidth="1"/>
    <col min="14852" max="14853" width="11.5703125" style="16" hidden="1" customWidth="1"/>
    <col min="14854" max="14854" width="6.7109375" style="16" customWidth="1"/>
    <col min="14855" max="14855" width="6" style="16" customWidth="1"/>
    <col min="14856" max="14856" width="5.28515625" style="16" customWidth="1"/>
    <col min="14857" max="14857" width="6.28515625" style="16" customWidth="1"/>
    <col min="14858" max="14858" width="6.7109375" style="16" customWidth="1"/>
    <col min="14859" max="14859" width="7.85546875" style="16" customWidth="1"/>
    <col min="14860" max="14860" width="6.5703125" style="16" customWidth="1"/>
    <col min="14861" max="14861" width="9" style="16"/>
    <col min="14862" max="14862" width="7.28515625" style="16" customWidth="1"/>
    <col min="14863" max="14863" width="9" style="16"/>
    <col min="14864" max="14864" width="7.42578125" style="16" customWidth="1"/>
    <col min="14865" max="14866" width="9" style="16"/>
    <col min="14867" max="14867" width="6.42578125" style="16" customWidth="1"/>
    <col min="14868" max="14868" width="13.7109375" style="16" customWidth="1"/>
    <col min="14869" max="15104" width="9" style="16"/>
    <col min="15105" max="15105" width="6.140625" style="16" customWidth="1"/>
    <col min="15106" max="15106" width="12" style="16" customWidth="1"/>
    <col min="15107" max="15107" width="15.140625" style="16" customWidth="1"/>
    <col min="15108" max="15109" width="11.5703125" style="16" hidden="1" customWidth="1"/>
    <col min="15110" max="15110" width="6.7109375" style="16" customWidth="1"/>
    <col min="15111" max="15111" width="6" style="16" customWidth="1"/>
    <col min="15112" max="15112" width="5.28515625" style="16" customWidth="1"/>
    <col min="15113" max="15113" width="6.28515625" style="16" customWidth="1"/>
    <col min="15114" max="15114" width="6.7109375" style="16" customWidth="1"/>
    <col min="15115" max="15115" width="7.85546875" style="16" customWidth="1"/>
    <col min="15116" max="15116" width="6.5703125" style="16" customWidth="1"/>
    <col min="15117" max="15117" width="9" style="16"/>
    <col min="15118" max="15118" width="7.28515625" style="16" customWidth="1"/>
    <col min="15119" max="15119" width="9" style="16"/>
    <col min="15120" max="15120" width="7.42578125" style="16" customWidth="1"/>
    <col min="15121" max="15122" width="9" style="16"/>
    <col min="15123" max="15123" width="6.42578125" style="16" customWidth="1"/>
    <col min="15124" max="15124" width="13.7109375" style="16" customWidth="1"/>
    <col min="15125" max="15360" width="9" style="16"/>
    <col min="15361" max="15361" width="6.140625" style="16" customWidth="1"/>
    <col min="15362" max="15362" width="12" style="16" customWidth="1"/>
    <col min="15363" max="15363" width="15.140625" style="16" customWidth="1"/>
    <col min="15364" max="15365" width="11.5703125" style="16" hidden="1" customWidth="1"/>
    <col min="15366" max="15366" width="6.7109375" style="16" customWidth="1"/>
    <col min="15367" max="15367" width="6" style="16" customWidth="1"/>
    <col min="15368" max="15368" width="5.28515625" style="16" customWidth="1"/>
    <col min="15369" max="15369" width="6.28515625" style="16" customWidth="1"/>
    <col min="15370" max="15370" width="6.7109375" style="16" customWidth="1"/>
    <col min="15371" max="15371" width="7.85546875" style="16" customWidth="1"/>
    <col min="15372" max="15372" width="6.5703125" style="16" customWidth="1"/>
    <col min="15373" max="15373" width="9" style="16"/>
    <col min="15374" max="15374" width="7.28515625" style="16" customWidth="1"/>
    <col min="15375" max="15375" width="9" style="16"/>
    <col min="15376" max="15376" width="7.42578125" style="16" customWidth="1"/>
    <col min="15377" max="15378" width="9" style="16"/>
    <col min="15379" max="15379" width="6.42578125" style="16" customWidth="1"/>
    <col min="15380" max="15380" width="13.7109375" style="16" customWidth="1"/>
    <col min="15381" max="15616" width="9" style="16"/>
    <col min="15617" max="15617" width="6.140625" style="16" customWidth="1"/>
    <col min="15618" max="15618" width="12" style="16" customWidth="1"/>
    <col min="15619" max="15619" width="15.140625" style="16" customWidth="1"/>
    <col min="15620" max="15621" width="11.5703125" style="16" hidden="1" customWidth="1"/>
    <col min="15622" max="15622" width="6.7109375" style="16" customWidth="1"/>
    <col min="15623" max="15623" width="6" style="16" customWidth="1"/>
    <col min="15624" max="15624" width="5.28515625" style="16" customWidth="1"/>
    <col min="15625" max="15625" width="6.28515625" style="16" customWidth="1"/>
    <col min="15626" max="15626" width="6.7109375" style="16" customWidth="1"/>
    <col min="15627" max="15627" width="7.85546875" style="16" customWidth="1"/>
    <col min="15628" max="15628" width="6.5703125" style="16" customWidth="1"/>
    <col min="15629" max="15629" width="9" style="16"/>
    <col min="15630" max="15630" width="7.28515625" style="16" customWidth="1"/>
    <col min="15631" max="15631" width="9" style="16"/>
    <col min="15632" max="15632" width="7.42578125" style="16" customWidth="1"/>
    <col min="15633" max="15634" width="9" style="16"/>
    <col min="15635" max="15635" width="6.42578125" style="16" customWidth="1"/>
    <col min="15636" max="15636" width="13.7109375" style="16" customWidth="1"/>
    <col min="15637" max="15872" width="9" style="16"/>
    <col min="15873" max="15873" width="6.140625" style="16" customWidth="1"/>
    <col min="15874" max="15874" width="12" style="16" customWidth="1"/>
    <col min="15875" max="15875" width="15.140625" style="16" customWidth="1"/>
    <col min="15876" max="15877" width="11.5703125" style="16" hidden="1" customWidth="1"/>
    <col min="15878" max="15878" width="6.7109375" style="16" customWidth="1"/>
    <col min="15879" max="15879" width="6" style="16" customWidth="1"/>
    <col min="15880" max="15880" width="5.28515625" style="16" customWidth="1"/>
    <col min="15881" max="15881" width="6.28515625" style="16" customWidth="1"/>
    <col min="15882" max="15882" width="6.7109375" style="16" customWidth="1"/>
    <col min="15883" max="15883" width="7.85546875" style="16" customWidth="1"/>
    <col min="15884" max="15884" width="6.5703125" style="16" customWidth="1"/>
    <col min="15885" max="15885" width="9" style="16"/>
    <col min="15886" max="15886" width="7.28515625" style="16" customWidth="1"/>
    <col min="15887" max="15887" width="9" style="16"/>
    <col min="15888" max="15888" width="7.42578125" style="16" customWidth="1"/>
    <col min="15889" max="15890" width="9" style="16"/>
    <col min="15891" max="15891" width="6.42578125" style="16" customWidth="1"/>
    <col min="15892" max="15892" width="13.7109375" style="16" customWidth="1"/>
    <col min="15893" max="16128" width="9" style="16"/>
    <col min="16129" max="16129" width="6.140625" style="16" customWidth="1"/>
    <col min="16130" max="16130" width="12" style="16" customWidth="1"/>
    <col min="16131" max="16131" width="15.140625" style="16" customWidth="1"/>
    <col min="16132" max="16133" width="11.5703125" style="16" hidden="1" customWidth="1"/>
    <col min="16134" max="16134" width="6.7109375" style="16" customWidth="1"/>
    <col min="16135" max="16135" width="6" style="16" customWidth="1"/>
    <col min="16136" max="16136" width="5.28515625" style="16" customWidth="1"/>
    <col min="16137" max="16137" width="6.28515625" style="16" customWidth="1"/>
    <col min="16138" max="16138" width="6.7109375" style="16" customWidth="1"/>
    <col min="16139" max="16139" width="7.85546875" style="16" customWidth="1"/>
    <col min="16140" max="16140" width="6.5703125" style="16" customWidth="1"/>
    <col min="16141" max="16141" width="9" style="16"/>
    <col min="16142" max="16142" width="7.28515625" style="16" customWidth="1"/>
    <col min="16143" max="16143" width="9" style="16"/>
    <col min="16144" max="16144" width="7.42578125" style="16" customWidth="1"/>
    <col min="16145" max="16146" width="9" style="16"/>
    <col min="16147" max="16147" width="6.42578125" style="16" customWidth="1"/>
    <col min="16148" max="16148" width="13.7109375" style="16" customWidth="1"/>
    <col min="16149" max="16384" width="9" style="16"/>
  </cols>
  <sheetData>
    <row r="1" spans="1:19" ht="18.75" customHeight="1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24">
        <v>7</v>
      </c>
      <c r="B4" s="46" t="s">
        <v>20</v>
      </c>
      <c r="C4" s="46" t="s">
        <v>21</v>
      </c>
      <c r="D4" s="47"/>
      <c r="E4" s="47"/>
      <c r="F4" s="48">
        <v>110</v>
      </c>
      <c r="G4" s="49">
        <f t="shared" ref="G4:G9" si="0">(F4/120)</f>
        <v>0.91666666666666663</v>
      </c>
      <c r="H4" s="48">
        <v>104</v>
      </c>
      <c r="I4" s="49">
        <f t="shared" ref="I4:I9" si="1">(H4/110)</f>
        <v>0.94545454545454544</v>
      </c>
      <c r="J4" s="48">
        <v>109</v>
      </c>
      <c r="K4" s="49">
        <f t="shared" ref="K4:K9" si="2">(J4/220)</f>
        <v>0.49545454545454548</v>
      </c>
      <c r="L4" s="48">
        <v>69</v>
      </c>
      <c r="M4" s="49">
        <f t="shared" ref="M4:M9" si="3">(L4/100)</f>
        <v>0.69</v>
      </c>
      <c r="N4" s="48">
        <v>80</v>
      </c>
      <c r="O4" s="49">
        <f t="shared" ref="O4:O9" si="4">(N4/80)</f>
        <v>1</v>
      </c>
      <c r="P4" s="48">
        <v>85</v>
      </c>
      <c r="Q4" s="49">
        <f t="shared" ref="Q4:Q9" si="5">(P4/100)</f>
        <v>0.85</v>
      </c>
      <c r="R4" s="50">
        <f t="shared" ref="R4:R9" si="6">G4+I4+K4+M4+O4+Q4</f>
        <v>4.8975757575757566</v>
      </c>
      <c r="S4" s="28">
        <v>1</v>
      </c>
    </row>
    <row r="5" spans="1:19" x14ac:dyDescent="0.25">
      <c r="A5" s="24">
        <v>8</v>
      </c>
      <c r="B5" s="46" t="s">
        <v>18</v>
      </c>
      <c r="C5" s="46" t="s">
        <v>19</v>
      </c>
      <c r="D5" s="47"/>
      <c r="E5" s="47"/>
      <c r="F5" s="48">
        <v>116</v>
      </c>
      <c r="G5" s="49">
        <f t="shared" si="0"/>
        <v>0.96666666666666667</v>
      </c>
      <c r="H5" s="48">
        <v>110</v>
      </c>
      <c r="I5" s="49">
        <f t="shared" si="1"/>
        <v>1</v>
      </c>
      <c r="J5" s="48">
        <v>168</v>
      </c>
      <c r="K5" s="49">
        <f t="shared" si="2"/>
        <v>0.76363636363636367</v>
      </c>
      <c r="L5" s="48">
        <v>58</v>
      </c>
      <c r="M5" s="49">
        <f t="shared" si="3"/>
        <v>0.57999999999999996</v>
      </c>
      <c r="N5" s="48">
        <v>80</v>
      </c>
      <c r="O5" s="49">
        <f t="shared" si="4"/>
        <v>1</v>
      </c>
      <c r="P5" s="48">
        <v>55</v>
      </c>
      <c r="Q5" s="49">
        <f t="shared" si="5"/>
        <v>0.55000000000000004</v>
      </c>
      <c r="R5" s="50">
        <f t="shared" si="6"/>
        <v>4.8603030303030303</v>
      </c>
      <c r="S5" s="28">
        <v>2</v>
      </c>
    </row>
    <row r="6" spans="1:19" ht="15" customHeight="1" x14ac:dyDescent="0.25">
      <c r="A6" s="24">
        <v>6</v>
      </c>
      <c r="B6" s="46" t="s">
        <v>109</v>
      </c>
      <c r="C6" s="46" t="s">
        <v>27</v>
      </c>
      <c r="D6" s="47"/>
      <c r="E6" s="47"/>
      <c r="F6" s="48">
        <v>115</v>
      </c>
      <c r="G6" s="49">
        <f t="shared" si="0"/>
        <v>0.95833333333333337</v>
      </c>
      <c r="H6" s="48">
        <v>110</v>
      </c>
      <c r="I6" s="49">
        <f t="shared" si="1"/>
        <v>1</v>
      </c>
      <c r="J6" s="48">
        <v>140</v>
      </c>
      <c r="K6" s="49">
        <f t="shared" si="2"/>
        <v>0.63636363636363635</v>
      </c>
      <c r="L6" s="48">
        <v>80</v>
      </c>
      <c r="M6" s="49">
        <f t="shared" si="3"/>
        <v>0.8</v>
      </c>
      <c r="N6" s="48">
        <v>75</v>
      </c>
      <c r="O6" s="49">
        <f t="shared" si="4"/>
        <v>0.9375</v>
      </c>
      <c r="P6" s="48">
        <v>45</v>
      </c>
      <c r="Q6" s="49">
        <f t="shared" si="5"/>
        <v>0.45</v>
      </c>
      <c r="R6" s="50">
        <f t="shared" si="6"/>
        <v>4.7821969696969697</v>
      </c>
      <c r="S6" s="28">
        <v>3</v>
      </c>
    </row>
    <row r="7" spans="1:19" x14ac:dyDescent="0.25">
      <c r="A7" s="24">
        <v>1</v>
      </c>
      <c r="B7" s="46" t="s">
        <v>24</v>
      </c>
      <c r="C7" s="46" t="s">
        <v>25</v>
      </c>
      <c r="D7" s="47"/>
      <c r="E7" s="47"/>
      <c r="F7" s="48">
        <v>116</v>
      </c>
      <c r="G7" s="49">
        <f t="shared" si="0"/>
        <v>0.96666666666666667</v>
      </c>
      <c r="H7" s="48">
        <v>92</v>
      </c>
      <c r="I7" s="49">
        <f t="shared" si="1"/>
        <v>0.83636363636363631</v>
      </c>
      <c r="J7" s="48">
        <v>125</v>
      </c>
      <c r="K7" s="49">
        <f t="shared" si="2"/>
        <v>0.56818181818181823</v>
      </c>
      <c r="L7" s="48">
        <v>47</v>
      </c>
      <c r="M7" s="49">
        <f t="shared" si="3"/>
        <v>0.47</v>
      </c>
      <c r="N7" s="48">
        <v>75</v>
      </c>
      <c r="O7" s="49">
        <f t="shared" si="4"/>
        <v>0.9375</v>
      </c>
      <c r="P7" s="48">
        <v>75</v>
      </c>
      <c r="Q7" s="49">
        <f t="shared" si="5"/>
        <v>0.75</v>
      </c>
      <c r="R7" s="50">
        <f t="shared" si="6"/>
        <v>4.5287121212121209</v>
      </c>
      <c r="S7" s="28">
        <v>4</v>
      </c>
    </row>
    <row r="8" spans="1:19" x14ac:dyDescent="0.25">
      <c r="A8" s="24">
        <v>9</v>
      </c>
      <c r="B8" s="51" t="s">
        <v>22</v>
      </c>
      <c r="C8" s="51" t="s">
        <v>23</v>
      </c>
      <c r="D8" s="47"/>
      <c r="E8" s="47"/>
      <c r="F8" s="48">
        <v>118</v>
      </c>
      <c r="G8" s="49">
        <f t="shared" si="0"/>
        <v>0.98333333333333328</v>
      </c>
      <c r="H8" s="48">
        <v>98</v>
      </c>
      <c r="I8" s="49">
        <f t="shared" si="1"/>
        <v>0.89090909090909087</v>
      </c>
      <c r="J8" s="48">
        <v>73</v>
      </c>
      <c r="K8" s="49">
        <f t="shared" si="2"/>
        <v>0.33181818181818185</v>
      </c>
      <c r="L8" s="48">
        <v>43</v>
      </c>
      <c r="M8" s="49">
        <f t="shared" si="3"/>
        <v>0.43</v>
      </c>
      <c r="N8" s="48">
        <v>80</v>
      </c>
      <c r="O8" s="49">
        <f t="shared" si="4"/>
        <v>1</v>
      </c>
      <c r="P8" s="48">
        <v>75</v>
      </c>
      <c r="Q8" s="49">
        <f t="shared" si="5"/>
        <v>0.75</v>
      </c>
      <c r="R8" s="50">
        <f t="shared" si="6"/>
        <v>4.3860606060606067</v>
      </c>
      <c r="S8" s="28">
        <v>5</v>
      </c>
    </row>
    <row r="9" spans="1:19" x14ac:dyDescent="0.25">
      <c r="A9" s="35">
        <v>11</v>
      </c>
      <c r="B9" s="36" t="s">
        <v>30</v>
      </c>
      <c r="C9" s="36" t="s">
        <v>31</v>
      </c>
      <c r="D9" s="47"/>
      <c r="E9" s="47"/>
      <c r="F9" s="48">
        <v>116</v>
      </c>
      <c r="G9" s="49">
        <f t="shared" si="0"/>
        <v>0.96666666666666667</v>
      </c>
      <c r="H9" s="48">
        <v>86</v>
      </c>
      <c r="I9" s="49">
        <f t="shared" si="1"/>
        <v>0.78181818181818186</v>
      </c>
      <c r="J9" s="48">
        <v>171</v>
      </c>
      <c r="K9" s="49">
        <f t="shared" si="2"/>
        <v>0.77727272727272723</v>
      </c>
      <c r="L9" s="48">
        <v>42</v>
      </c>
      <c r="M9" s="49">
        <f t="shared" si="3"/>
        <v>0.42</v>
      </c>
      <c r="N9" s="48">
        <v>70</v>
      </c>
      <c r="O9" s="49">
        <f t="shared" si="4"/>
        <v>0.875</v>
      </c>
      <c r="P9" s="48">
        <v>55</v>
      </c>
      <c r="Q9" s="49">
        <f t="shared" si="5"/>
        <v>0.55000000000000004</v>
      </c>
      <c r="R9" s="50">
        <f t="shared" si="6"/>
        <v>4.3707575757575761</v>
      </c>
      <c r="S9" s="28">
        <v>6</v>
      </c>
    </row>
    <row r="10" spans="1:19" ht="15" customHeight="1" x14ac:dyDescent="0.25">
      <c r="A10" s="24"/>
      <c r="B10" s="51"/>
      <c r="C10" s="51"/>
      <c r="D10" s="51"/>
      <c r="E10" s="51"/>
      <c r="F10" s="48"/>
      <c r="G10" s="49"/>
      <c r="H10" s="48"/>
      <c r="I10" s="49"/>
      <c r="J10" s="48"/>
      <c r="K10" s="49"/>
      <c r="L10" s="48"/>
      <c r="M10" s="49"/>
      <c r="N10" s="48"/>
      <c r="O10" s="49"/>
      <c r="P10" s="48"/>
      <c r="Q10" s="49"/>
      <c r="R10" s="50"/>
      <c r="S10" s="28"/>
    </row>
    <row r="11" spans="1:19" ht="15.75" x14ac:dyDescent="0.25">
      <c r="A11" s="35"/>
      <c r="B11" s="36"/>
      <c r="C11" s="36"/>
      <c r="D11" s="37"/>
      <c r="E11" s="37"/>
      <c r="F11" s="1"/>
      <c r="G11" s="1"/>
      <c r="H11" s="1"/>
      <c r="I11" s="1"/>
      <c r="J11" s="1"/>
      <c r="K11" s="1" t="s">
        <v>104</v>
      </c>
      <c r="L11" s="1"/>
      <c r="M11" s="1"/>
      <c r="N11" s="1"/>
      <c r="O11" s="1"/>
      <c r="P11" s="1"/>
      <c r="Q11" s="1"/>
      <c r="R11" s="38"/>
      <c r="S11" s="39"/>
    </row>
    <row r="12" spans="1:19" x14ac:dyDescent="0.25">
      <c r="A12" s="17" t="s">
        <v>99</v>
      </c>
      <c r="B12" s="18" t="s">
        <v>15</v>
      </c>
      <c r="C12" s="18" t="s">
        <v>16</v>
      </c>
      <c r="D12" s="19" t="s">
        <v>100</v>
      </c>
      <c r="E12" s="19" t="s">
        <v>101</v>
      </c>
      <c r="F12" s="20" t="s">
        <v>102</v>
      </c>
      <c r="G12" s="20" t="s">
        <v>17</v>
      </c>
      <c r="H12" s="21" t="s">
        <v>102</v>
      </c>
      <c r="I12" s="21" t="s">
        <v>17</v>
      </c>
      <c r="J12" s="20" t="s">
        <v>102</v>
      </c>
      <c r="K12" s="20" t="s">
        <v>17</v>
      </c>
      <c r="L12" s="21" t="s">
        <v>102</v>
      </c>
      <c r="M12" s="21" t="s">
        <v>17</v>
      </c>
      <c r="N12" s="20" t="s">
        <v>102</v>
      </c>
      <c r="O12" s="20" t="s">
        <v>17</v>
      </c>
      <c r="P12" s="21" t="s">
        <v>102</v>
      </c>
      <c r="Q12" s="21" t="s">
        <v>17</v>
      </c>
      <c r="R12" s="22" t="s">
        <v>17</v>
      </c>
      <c r="S12" s="23" t="s">
        <v>103</v>
      </c>
    </row>
    <row r="13" spans="1:19" x14ac:dyDescent="0.25">
      <c r="A13" s="24">
        <v>15</v>
      </c>
      <c r="B13" s="46" t="s">
        <v>28</v>
      </c>
      <c r="C13" s="46" t="s">
        <v>21</v>
      </c>
      <c r="D13" s="51"/>
      <c r="E13" s="51"/>
      <c r="F13" s="48">
        <v>112</v>
      </c>
      <c r="G13" s="49">
        <f t="shared" ref="G13:G20" si="7">(F13/120)</f>
        <v>0.93333333333333335</v>
      </c>
      <c r="H13" s="48">
        <v>38</v>
      </c>
      <c r="I13" s="49">
        <f t="shared" ref="I13:I20" si="8">(H13/110)</f>
        <v>0.34545454545454546</v>
      </c>
      <c r="J13" s="48">
        <v>112</v>
      </c>
      <c r="K13" s="49">
        <f t="shared" ref="K13:K20" si="9">(J13/220)</f>
        <v>0.50909090909090904</v>
      </c>
      <c r="L13" s="48">
        <v>72</v>
      </c>
      <c r="M13" s="49">
        <f t="shared" ref="M13:M20" si="10">(L13/100)</f>
        <v>0.72</v>
      </c>
      <c r="N13" s="48">
        <v>80</v>
      </c>
      <c r="O13" s="49">
        <f t="shared" ref="O13:O20" si="11">(N13/80)</f>
        <v>1</v>
      </c>
      <c r="P13" s="48">
        <v>210</v>
      </c>
      <c r="Q13" s="49">
        <f t="shared" ref="Q13:Q20" si="12">(P13/250)</f>
        <v>0.84</v>
      </c>
      <c r="R13" s="50">
        <f t="shared" ref="R13:R20" si="13">G13+I13+K13+M13+O13+Q13</f>
        <v>4.3478787878787877</v>
      </c>
      <c r="S13" s="28">
        <v>1</v>
      </c>
    </row>
    <row r="14" spans="1:19" x14ac:dyDescent="0.25">
      <c r="A14" s="24">
        <v>5</v>
      </c>
      <c r="B14" s="46" t="s">
        <v>30</v>
      </c>
      <c r="C14" s="46" t="s">
        <v>61</v>
      </c>
      <c r="D14" s="47"/>
      <c r="E14" s="47"/>
      <c r="F14" s="48">
        <v>113</v>
      </c>
      <c r="G14" s="49">
        <f t="shared" si="7"/>
        <v>0.94166666666666665</v>
      </c>
      <c r="H14" s="48">
        <v>78</v>
      </c>
      <c r="I14" s="49">
        <f t="shared" si="8"/>
        <v>0.70909090909090911</v>
      </c>
      <c r="J14" s="48">
        <v>72</v>
      </c>
      <c r="K14" s="49">
        <f t="shared" si="9"/>
        <v>0.32727272727272727</v>
      </c>
      <c r="L14" s="48">
        <v>40</v>
      </c>
      <c r="M14" s="49">
        <f t="shared" si="10"/>
        <v>0.4</v>
      </c>
      <c r="N14" s="48">
        <v>70</v>
      </c>
      <c r="O14" s="49">
        <f t="shared" si="11"/>
        <v>0.875</v>
      </c>
      <c r="P14" s="48">
        <v>220</v>
      </c>
      <c r="Q14" s="49">
        <f t="shared" si="12"/>
        <v>0.88</v>
      </c>
      <c r="R14" s="50">
        <f t="shared" si="13"/>
        <v>4.1330303030303028</v>
      </c>
      <c r="S14" s="28">
        <v>2</v>
      </c>
    </row>
    <row r="15" spans="1:19" ht="15" customHeight="1" x14ac:dyDescent="0.25">
      <c r="A15" s="24">
        <v>4</v>
      </c>
      <c r="B15" s="46" t="s">
        <v>52</v>
      </c>
      <c r="C15" s="46" t="s">
        <v>68</v>
      </c>
      <c r="D15" s="52"/>
      <c r="E15" s="52"/>
      <c r="F15" s="48">
        <v>103</v>
      </c>
      <c r="G15" s="49">
        <f t="shared" si="7"/>
        <v>0.85833333333333328</v>
      </c>
      <c r="H15" s="48">
        <v>51</v>
      </c>
      <c r="I15" s="49">
        <f t="shared" si="8"/>
        <v>0.46363636363636362</v>
      </c>
      <c r="J15" s="48">
        <v>123</v>
      </c>
      <c r="K15" s="49">
        <f t="shared" si="9"/>
        <v>0.55909090909090908</v>
      </c>
      <c r="L15" s="48">
        <v>46</v>
      </c>
      <c r="M15" s="49">
        <f t="shared" si="10"/>
        <v>0.46</v>
      </c>
      <c r="N15" s="48">
        <v>75</v>
      </c>
      <c r="O15" s="49">
        <f t="shared" si="11"/>
        <v>0.9375</v>
      </c>
      <c r="P15" s="48">
        <v>200</v>
      </c>
      <c r="Q15" s="49">
        <f t="shared" si="12"/>
        <v>0.8</v>
      </c>
      <c r="R15" s="50">
        <f t="shared" si="13"/>
        <v>4.0785606060606057</v>
      </c>
      <c r="S15" s="28">
        <v>3</v>
      </c>
    </row>
    <row r="16" spans="1:19" ht="15" customHeight="1" x14ac:dyDescent="0.25">
      <c r="A16" s="24">
        <v>2</v>
      </c>
      <c r="B16" s="46" t="s">
        <v>32</v>
      </c>
      <c r="C16" s="46" t="s">
        <v>33</v>
      </c>
      <c r="D16" s="51"/>
      <c r="E16" s="51"/>
      <c r="F16" s="48">
        <v>108</v>
      </c>
      <c r="G16" s="49">
        <f t="shared" si="7"/>
        <v>0.9</v>
      </c>
      <c r="H16" s="48">
        <v>63</v>
      </c>
      <c r="I16" s="49">
        <f t="shared" si="8"/>
        <v>0.57272727272727275</v>
      </c>
      <c r="J16" s="48">
        <v>51</v>
      </c>
      <c r="K16" s="49">
        <f t="shared" si="9"/>
        <v>0.23181818181818181</v>
      </c>
      <c r="L16" s="48">
        <v>70</v>
      </c>
      <c r="M16" s="49">
        <f t="shared" si="10"/>
        <v>0.7</v>
      </c>
      <c r="N16" s="48">
        <v>65</v>
      </c>
      <c r="O16" s="49">
        <f t="shared" si="11"/>
        <v>0.8125</v>
      </c>
      <c r="P16" s="48">
        <v>160</v>
      </c>
      <c r="Q16" s="49">
        <f t="shared" si="12"/>
        <v>0.64</v>
      </c>
      <c r="R16" s="50">
        <f t="shared" si="13"/>
        <v>3.8570454545454544</v>
      </c>
      <c r="S16" s="28">
        <v>4</v>
      </c>
    </row>
    <row r="17" spans="1:19" ht="15" customHeight="1" x14ac:dyDescent="0.25">
      <c r="A17" s="24"/>
      <c r="B17" s="46"/>
      <c r="C17" s="46"/>
      <c r="D17" s="47"/>
      <c r="E17" s="47"/>
      <c r="F17" s="48"/>
      <c r="G17" s="49">
        <f t="shared" si="7"/>
        <v>0</v>
      </c>
      <c r="H17" s="48"/>
      <c r="I17" s="49">
        <f t="shared" si="8"/>
        <v>0</v>
      </c>
      <c r="J17" s="48"/>
      <c r="K17" s="49">
        <f t="shared" si="9"/>
        <v>0</v>
      </c>
      <c r="L17" s="48"/>
      <c r="M17" s="49">
        <f t="shared" si="10"/>
        <v>0</v>
      </c>
      <c r="N17" s="48"/>
      <c r="O17" s="49">
        <f t="shared" si="11"/>
        <v>0</v>
      </c>
      <c r="P17" s="48"/>
      <c r="Q17" s="49">
        <f t="shared" si="12"/>
        <v>0</v>
      </c>
      <c r="R17" s="50">
        <f t="shared" si="13"/>
        <v>0</v>
      </c>
      <c r="S17" s="28"/>
    </row>
    <row r="18" spans="1:19" ht="15" customHeight="1" x14ac:dyDescent="0.25">
      <c r="A18" s="24"/>
      <c r="B18" s="46"/>
      <c r="C18" s="46"/>
      <c r="D18" s="49">
        <f>(C18/120)</f>
        <v>0</v>
      </c>
      <c r="E18" s="48"/>
      <c r="F18" s="48"/>
      <c r="G18" s="49">
        <f t="shared" si="7"/>
        <v>0</v>
      </c>
      <c r="H18" s="48"/>
      <c r="I18" s="49">
        <f t="shared" si="8"/>
        <v>0</v>
      </c>
      <c r="J18" s="48"/>
      <c r="K18" s="49">
        <f t="shared" si="9"/>
        <v>0</v>
      </c>
      <c r="L18" s="48"/>
      <c r="M18" s="49">
        <f t="shared" si="10"/>
        <v>0</v>
      </c>
      <c r="N18" s="48"/>
      <c r="O18" s="49">
        <f t="shared" si="11"/>
        <v>0</v>
      </c>
      <c r="P18" s="48"/>
      <c r="Q18" s="49">
        <f t="shared" si="12"/>
        <v>0</v>
      </c>
      <c r="R18" s="50">
        <f t="shared" si="13"/>
        <v>0</v>
      </c>
      <c r="S18" s="28"/>
    </row>
    <row r="19" spans="1:19" ht="15" customHeight="1" x14ac:dyDescent="0.25">
      <c r="A19" s="24"/>
      <c r="B19" s="46"/>
      <c r="C19" s="46"/>
      <c r="D19" s="51"/>
      <c r="E19" s="51"/>
      <c r="F19" s="48"/>
      <c r="G19" s="49">
        <f t="shared" si="7"/>
        <v>0</v>
      </c>
      <c r="H19" s="48"/>
      <c r="I19" s="49">
        <f t="shared" si="8"/>
        <v>0</v>
      </c>
      <c r="J19" s="48"/>
      <c r="K19" s="49">
        <f t="shared" si="9"/>
        <v>0</v>
      </c>
      <c r="L19" s="48"/>
      <c r="M19" s="49">
        <f t="shared" si="10"/>
        <v>0</v>
      </c>
      <c r="N19" s="48"/>
      <c r="O19" s="49">
        <f t="shared" si="11"/>
        <v>0</v>
      </c>
      <c r="P19" s="48"/>
      <c r="Q19" s="49">
        <f t="shared" si="12"/>
        <v>0</v>
      </c>
      <c r="R19" s="50">
        <f t="shared" si="13"/>
        <v>0</v>
      </c>
      <c r="S19" s="28"/>
    </row>
    <row r="20" spans="1:19" ht="15" customHeight="1" x14ac:dyDescent="0.25">
      <c r="A20" s="24"/>
      <c r="B20" s="51"/>
      <c r="C20" s="51"/>
      <c r="D20" s="51"/>
      <c r="E20" s="51"/>
      <c r="F20" s="48"/>
      <c r="G20" s="49">
        <f t="shared" si="7"/>
        <v>0</v>
      </c>
      <c r="H20" s="48"/>
      <c r="I20" s="49">
        <f t="shared" si="8"/>
        <v>0</v>
      </c>
      <c r="J20" s="48"/>
      <c r="K20" s="49">
        <f t="shared" si="9"/>
        <v>0</v>
      </c>
      <c r="L20" s="48"/>
      <c r="M20" s="49">
        <f t="shared" si="10"/>
        <v>0</v>
      </c>
      <c r="N20" s="48"/>
      <c r="O20" s="49">
        <f t="shared" si="11"/>
        <v>0</v>
      </c>
      <c r="P20" s="48"/>
      <c r="Q20" s="49">
        <f t="shared" si="12"/>
        <v>0</v>
      </c>
      <c r="R20" s="50">
        <f t="shared" si="13"/>
        <v>0</v>
      </c>
      <c r="S20" s="28"/>
    </row>
    <row r="21" spans="1:19" x14ac:dyDescent="0.25">
      <c r="B21" s="51" t="s">
        <v>105</v>
      </c>
      <c r="C21" s="51" t="s">
        <v>105</v>
      </c>
    </row>
    <row r="22" spans="1:19" ht="15.75" x14ac:dyDescent="0.25">
      <c r="A22" s="35"/>
      <c r="B22" s="36"/>
      <c r="C22" s="36"/>
      <c r="D22" s="37"/>
      <c r="E22" s="37"/>
      <c r="F22" s="65" t="s">
        <v>106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38"/>
      <c r="S22" s="39"/>
    </row>
    <row r="23" spans="1:19" x14ac:dyDescent="0.25">
      <c r="A23" s="17" t="s">
        <v>99</v>
      </c>
      <c r="B23" s="18" t="s">
        <v>15</v>
      </c>
      <c r="C23" s="18" t="s">
        <v>16</v>
      </c>
      <c r="D23" s="19" t="s">
        <v>100</v>
      </c>
      <c r="E23" s="19" t="s">
        <v>101</v>
      </c>
      <c r="F23" s="20" t="s">
        <v>102</v>
      </c>
      <c r="G23" s="20" t="s">
        <v>17</v>
      </c>
      <c r="H23" s="21" t="s">
        <v>102</v>
      </c>
      <c r="I23" s="21" t="s">
        <v>17</v>
      </c>
      <c r="J23" s="20" t="s">
        <v>102</v>
      </c>
      <c r="K23" s="20" t="s">
        <v>17</v>
      </c>
      <c r="L23" s="21" t="s">
        <v>102</v>
      </c>
      <c r="M23" s="21" t="s">
        <v>17</v>
      </c>
      <c r="N23" s="20" t="s">
        <v>102</v>
      </c>
      <c r="O23" s="20" t="s">
        <v>17</v>
      </c>
      <c r="P23" s="21" t="s">
        <v>102</v>
      </c>
      <c r="Q23" s="21" t="s">
        <v>17</v>
      </c>
      <c r="R23" s="22" t="s">
        <v>17</v>
      </c>
      <c r="S23" s="23" t="s">
        <v>103</v>
      </c>
    </row>
    <row r="24" spans="1:19" x14ac:dyDescent="0.25">
      <c r="A24" s="24">
        <v>10</v>
      </c>
      <c r="B24" s="51" t="s">
        <v>126</v>
      </c>
      <c r="C24" s="51" t="s">
        <v>86</v>
      </c>
      <c r="D24" s="47"/>
      <c r="E24" s="47"/>
      <c r="F24" s="48">
        <v>115</v>
      </c>
      <c r="G24" s="49">
        <f t="shared" ref="G24:G29" si="14">(F24/120)</f>
        <v>0.95833333333333337</v>
      </c>
      <c r="H24" s="48">
        <v>80</v>
      </c>
      <c r="I24" s="49">
        <f t="shared" ref="I24:I29" si="15">(H24/110)</f>
        <v>0.72727272727272729</v>
      </c>
      <c r="J24" s="48">
        <v>81</v>
      </c>
      <c r="K24" s="49">
        <f t="shared" ref="K24:K29" si="16">(J24/220)</f>
        <v>0.36818181818181817</v>
      </c>
      <c r="L24" s="48">
        <v>93</v>
      </c>
      <c r="M24" s="49">
        <f t="shared" ref="M24:M29" si="17">(L24/100)</f>
        <v>0.93</v>
      </c>
      <c r="N24" s="48">
        <v>80</v>
      </c>
      <c r="O24" s="49">
        <f t="shared" ref="O24:O29" si="18">(N24/80)</f>
        <v>1</v>
      </c>
      <c r="P24" s="48">
        <v>45</v>
      </c>
      <c r="Q24" s="49">
        <f t="shared" ref="Q24:Q29" si="19">(P24/100)</f>
        <v>0.45</v>
      </c>
      <c r="R24" s="50">
        <f t="shared" ref="R24:R29" si="20">G24+I24+K24+M24+O24+Q24</f>
        <v>4.4337878787878786</v>
      </c>
      <c r="S24" s="28">
        <v>1</v>
      </c>
    </row>
    <row r="25" spans="1:19" x14ac:dyDescent="0.25">
      <c r="A25" s="24">
        <v>16</v>
      </c>
      <c r="B25" s="51" t="s">
        <v>18</v>
      </c>
      <c r="C25" s="51" t="s">
        <v>127</v>
      </c>
      <c r="D25" s="47"/>
      <c r="E25" s="47"/>
      <c r="F25" s="48">
        <v>111</v>
      </c>
      <c r="G25" s="49">
        <f t="shared" si="14"/>
        <v>0.92500000000000004</v>
      </c>
      <c r="H25" s="48">
        <v>46</v>
      </c>
      <c r="I25" s="49">
        <f t="shared" si="15"/>
        <v>0.41818181818181815</v>
      </c>
      <c r="J25" s="48">
        <v>39</v>
      </c>
      <c r="K25" s="49">
        <f t="shared" si="16"/>
        <v>0.17727272727272728</v>
      </c>
      <c r="L25" s="48">
        <v>92</v>
      </c>
      <c r="M25" s="49">
        <f t="shared" si="17"/>
        <v>0.92</v>
      </c>
      <c r="N25" s="48">
        <v>70</v>
      </c>
      <c r="O25" s="49">
        <f t="shared" si="18"/>
        <v>0.875</v>
      </c>
      <c r="P25" s="48">
        <v>45</v>
      </c>
      <c r="Q25" s="49">
        <f t="shared" si="19"/>
        <v>0.45</v>
      </c>
      <c r="R25" s="50">
        <f t="shared" si="20"/>
        <v>3.7654545454545456</v>
      </c>
      <c r="S25" s="28">
        <v>2</v>
      </c>
    </row>
    <row r="26" spans="1:19" x14ac:dyDescent="0.25">
      <c r="A26" s="24"/>
      <c r="B26" s="51"/>
      <c r="C26" s="51"/>
      <c r="D26" s="47"/>
      <c r="E26" s="47"/>
      <c r="F26" s="48"/>
      <c r="G26" s="49">
        <f t="shared" si="14"/>
        <v>0</v>
      </c>
      <c r="H26" s="48"/>
      <c r="I26" s="49">
        <f t="shared" si="15"/>
        <v>0</v>
      </c>
      <c r="J26" s="48"/>
      <c r="K26" s="49">
        <f t="shared" si="16"/>
        <v>0</v>
      </c>
      <c r="L26" s="48"/>
      <c r="M26" s="49">
        <f t="shared" si="17"/>
        <v>0</v>
      </c>
      <c r="N26" s="48"/>
      <c r="O26" s="49">
        <f t="shared" si="18"/>
        <v>0</v>
      </c>
      <c r="P26" s="48"/>
      <c r="Q26" s="49">
        <f t="shared" si="19"/>
        <v>0</v>
      </c>
      <c r="R26" s="50">
        <f t="shared" si="20"/>
        <v>0</v>
      </c>
      <c r="S26" s="28"/>
    </row>
    <row r="27" spans="1:19" x14ac:dyDescent="0.25">
      <c r="A27" s="24"/>
      <c r="B27" s="51"/>
      <c r="C27" s="51"/>
      <c r="D27" s="47"/>
      <c r="E27" s="47"/>
      <c r="F27" s="48"/>
      <c r="G27" s="49">
        <f t="shared" si="14"/>
        <v>0</v>
      </c>
      <c r="H27" s="48"/>
      <c r="I27" s="49">
        <f t="shared" si="15"/>
        <v>0</v>
      </c>
      <c r="J27" s="48"/>
      <c r="K27" s="49">
        <f t="shared" si="16"/>
        <v>0</v>
      </c>
      <c r="L27" s="48"/>
      <c r="M27" s="49">
        <f t="shared" si="17"/>
        <v>0</v>
      </c>
      <c r="N27" s="48"/>
      <c r="O27" s="49">
        <f t="shared" si="18"/>
        <v>0</v>
      </c>
      <c r="P27" s="48"/>
      <c r="Q27" s="49">
        <f t="shared" si="19"/>
        <v>0</v>
      </c>
      <c r="R27" s="50">
        <f t="shared" si="20"/>
        <v>0</v>
      </c>
      <c r="S27" s="28"/>
    </row>
    <row r="28" spans="1:19" x14ac:dyDescent="0.25">
      <c r="A28" s="24"/>
      <c r="B28" s="51" t="s">
        <v>105</v>
      </c>
      <c r="C28" s="51" t="s">
        <v>105</v>
      </c>
      <c r="D28" s="47"/>
      <c r="E28" s="47"/>
      <c r="F28" s="48"/>
      <c r="G28" s="49">
        <f t="shared" si="14"/>
        <v>0</v>
      </c>
      <c r="H28" s="48"/>
      <c r="I28" s="49">
        <f t="shared" si="15"/>
        <v>0</v>
      </c>
      <c r="J28" s="48"/>
      <c r="K28" s="49">
        <f t="shared" si="16"/>
        <v>0</v>
      </c>
      <c r="L28" s="48"/>
      <c r="M28" s="49">
        <f t="shared" si="17"/>
        <v>0</v>
      </c>
      <c r="N28" s="48"/>
      <c r="O28" s="49">
        <f t="shared" si="18"/>
        <v>0</v>
      </c>
      <c r="P28" s="48"/>
      <c r="Q28" s="49">
        <f t="shared" si="19"/>
        <v>0</v>
      </c>
      <c r="R28" s="50">
        <f t="shared" si="20"/>
        <v>0</v>
      </c>
      <c r="S28" s="28"/>
    </row>
    <row r="29" spans="1:19" x14ac:dyDescent="0.25">
      <c r="A29" s="24"/>
      <c r="B29" s="51" t="s">
        <v>105</v>
      </c>
      <c r="C29" s="51" t="s">
        <v>105</v>
      </c>
      <c r="D29" s="47"/>
      <c r="E29" s="47"/>
      <c r="F29" s="48"/>
      <c r="G29" s="49">
        <f t="shared" si="14"/>
        <v>0</v>
      </c>
      <c r="H29" s="48"/>
      <c r="I29" s="49">
        <f t="shared" si="15"/>
        <v>0</v>
      </c>
      <c r="J29" s="48"/>
      <c r="K29" s="49">
        <f t="shared" si="16"/>
        <v>0</v>
      </c>
      <c r="L29" s="48"/>
      <c r="M29" s="49">
        <f t="shared" si="17"/>
        <v>0</v>
      </c>
      <c r="N29" s="48"/>
      <c r="O29" s="49">
        <f t="shared" si="18"/>
        <v>0</v>
      </c>
      <c r="P29" s="48"/>
      <c r="Q29" s="49">
        <f t="shared" si="19"/>
        <v>0</v>
      </c>
      <c r="R29" s="50">
        <f t="shared" si="20"/>
        <v>0</v>
      </c>
      <c r="S29" s="28"/>
    </row>
  </sheetData>
  <mergeCells count="11">
    <mergeCell ref="R2:S2"/>
    <mergeCell ref="F22:Q22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3"/>
  <sheetViews>
    <sheetView topLeftCell="A6" zoomScaleNormal="100" workbookViewId="0">
      <selection activeCell="T6" sqref="T6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5.75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53">
        <v>8</v>
      </c>
      <c r="B4" s="54" t="s">
        <v>24</v>
      </c>
      <c r="C4" s="54" t="s">
        <v>25</v>
      </c>
      <c r="D4" s="25"/>
      <c r="E4" s="25"/>
      <c r="F4" s="55">
        <v>117</v>
      </c>
      <c r="G4" s="27">
        <f t="shared" ref="G4:G16" si="0">(F4/120)</f>
        <v>0.97499999999999998</v>
      </c>
      <c r="H4" s="55">
        <v>81</v>
      </c>
      <c r="I4" s="27">
        <f t="shared" ref="I4:I16" si="1">(H4/110)</f>
        <v>0.73636363636363633</v>
      </c>
      <c r="J4" s="55">
        <v>96</v>
      </c>
      <c r="K4" s="27">
        <f t="shared" ref="K4:K16" si="2">(J4/220)</f>
        <v>0.43636363636363634</v>
      </c>
      <c r="L4" s="55">
        <v>50</v>
      </c>
      <c r="M4" s="27">
        <f t="shared" ref="M4:M16" si="3">(L4/100)</f>
        <v>0.5</v>
      </c>
      <c r="N4" s="55">
        <v>75</v>
      </c>
      <c r="O4" s="27">
        <f t="shared" ref="O4:O16" si="4">(N4/80)</f>
        <v>0.9375</v>
      </c>
      <c r="P4" s="55">
        <v>70</v>
      </c>
      <c r="Q4" s="27">
        <f t="shared" ref="Q4:Q16" si="5">(P4/100)</f>
        <v>0.7</v>
      </c>
      <c r="R4" s="15">
        <f t="shared" ref="R4:R16" si="6">G4+I4+K4+M4+O4+Q4</f>
        <v>4.2852272727272727</v>
      </c>
      <c r="S4" s="28">
        <v>1</v>
      </c>
    </row>
    <row r="5" spans="1:19" x14ac:dyDescent="0.25">
      <c r="A5" s="53">
        <v>6</v>
      </c>
      <c r="B5" s="54" t="s">
        <v>22</v>
      </c>
      <c r="C5" s="54" t="s">
        <v>23</v>
      </c>
      <c r="D5" s="25"/>
      <c r="E5" s="25"/>
      <c r="F5" s="55">
        <v>119</v>
      </c>
      <c r="G5" s="27">
        <f t="shared" si="0"/>
        <v>0.9916666666666667</v>
      </c>
      <c r="H5" s="55">
        <v>98</v>
      </c>
      <c r="I5" s="27">
        <f t="shared" si="1"/>
        <v>0.89090909090909087</v>
      </c>
      <c r="J5" s="55">
        <v>90</v>
      </c>
      <c r="K5" s="27">
        <f t="shared" si="2"/>
        <v>0.40909090909090912</v>
      </c>
      <c r="L5" s="55">
        <v>61</v>
      </c>
      <c r="M5" s="27">
        <f t="shared" si="3"/>
        <v>0.61</v>
      </c>
      <c r="N5" s="55">
        <v>70</v>
      </c>
      <c r="O5" s="27">
        <f t="shared" si="4"/>
        <v>0.875</v>
      </c>
      <c r="P5" s="55">
        <v>50</v>
      </c>
      <c r="Q5" s="27">
        <f t="shared" si="5"/>
        <v>0.5</v>
      </c>
      <c r="R5" s="15">
        <f t="shared" si="6"/>
        <v>4.2766666666666664</v>
      </c>
      <c r="S5" s="28">
        <v>2</v>
      </c>
    </row>
    <row r="6" spans="1:19" x14ac:dyDescent="0.25">
      <c r="A6" s="53">
        <v>5</v>
      </c>
      <c r="B6" s="54" t="s">
        <v>18</v>
      </c>
      <c r="C6" s="54" t="s">
        <v>19</v>
      </c>
      <c r="D6" s="25"/>
      <c r="E6" s="25"/>
      <c r="F6" s="55">
        <v>109</v>
      </c>
      <c r="G6" s="27">
        <f t="shared" si="0"/>
        <v>0.90833333333333333</v>
      </c>
      <c r="H6" s="55">
        <v>62</v>
      </c>
      <c r="I6" s="27">
        <f t="shared" si="1"/>
        <v>0.5636363636363636</v>
      </c>
      <c r="J6" s="55">
        <v>194</v>
      </c>
      <c r="K6" s="27">
        <f t="shared" si="2"/>
        <v>0.88181818181818183</v>
      </c>
      <c r="L6" s="55">
        <v>79</v>
      </c>
      <c r="M6" s="27">
        <f t="shared" si="3"/>
        <v>0.79</v>
      </c>
      <c r="N6" s="55">
        <v>60</v>
      </c>
      <c r="O6" s="27">
        <f t="shared" si="4"/>
        <v>0.75</v>
      </c>
      <c r="P6" s="55">
        <v>30</v>
      </c>
      <c r="Q6" s="27">
        <f t="shared" si="5"/>
        <v>0.3</v>
      </c>
      <c r="R6" s="15">
        <f t="shared" si="6"/>
        <v>4.1937878787878784</v>
      </c>
      <c r="S6" s="28">
        <v>3</v>
      </c>
    </row>
    <row r="7" spans="1:19" x14ac:dyDescent="0.25">
      <c r="A7" s="53">
        <v>3</v>
      </c>
      <c r="B7" s="54" t="s">
        <v>32</v>
      </c>
      <c r="C7" s="54" t="s">
        <v>33</v>
      </c>
      <c r="D7" s="25"/>
      <c r="E7" s="25"/>
      <c r="F7" s="55">
        <v>103</v>
      </c>
      <c r="G7" s="27">
        <f t="shared" si="0"/>
        <v>0.85833333333333328</v>
      </c>
      <c r="H7" s="55">
        <v>86</v>
      </c>
      <c r="I7" s="27">
        <f t="shared" si="1"/>
        <v>0.78181818181818186</v>
      </c>
      <c r="J7" s="55">
        <v>67</v>
      </c>
      <c r="K7" s="27">
        <f t="shared" si="2"/>
        <v>0.30454545454545456</v>
      </c>
      <c r="L7" s="55">
        <v>79</v>
      </c>
      <c r="M7" s="27">
        <f t="shared" si="3"/>
        <v>0.79</v>
      </c>
      <c r="N7" s="55">
        <v>65</v>
      </c>
      <c r="O7" s="27">
        <f t="shared" si="4"/>
        <v>0.8125</v>
      </c>
      <c r="P7" s="55">
        <v>60</v>
      </c>
      <c r="Q7" s="27">
        <f t="shared" si="5"/>
        <v>0.6</v>
      </c>
      <c r="R7" s="15">
        <f t="shared" si="6"/>
        <v>4.1471969696969699</v>
      </c>
      <c r="S7" s="28">
        <v>4</v>
      </c>
    </row>
    <row r="8" spans="1:19" x14ac:dyDescent="0.25">
      <c r="A8" s="53">
        <v>11</v>
      </c>
      <c r="B8" s="54" t="s">
        <v>26</v>
      </c>
      <c r="C8" s="54" t="s">
        <v>27</v>
      </c>
      <c r="D8" s="25"/>
      <c r="E8" s="25"/>
      <c r="F8" s="55">
        <v>110</v>
      </c>
      <c r="G8" s="27">
        <f t="shared" si="0"/>
        <v>0.91666666666666663</v>
      </c>
      <c r="H8" s="55">
        <v>68</v>
      </c>
      <c r="I8" s="27">
        <f t="shared" si="1"/>
        <v>0.61818181818181817</v>
      </c>
      <c r="J8" s="55">
        <v>101</v>
      </c>
      <c r="K8" s="27">
        <f t="shared" si="2"/>
        <v>0.45909090909090911</v>
      </c>
      <c r="L8" s="55">
        <v>72</v>
      </c>
      <c r="M8" s="27">
        <f t="shared" si="3"/>
        <v>0.72</v>
      </c>
      <c r="N8" s="55">
        <v>70</v>
      </c>
      <c r="O8" s="27">
        <f t="shared" si="4"/>
        <v>0.875</v>
      </c>
      <c r="P8" s="55">
        <v>50</v>
      </c>
      <c r="Q8" s="27">
        <f t="shared" si="5"/>
        <v>0.5</v>
      </c>
      <c r="R8" s="15">
        <f t="shared" si="6"/>
        <v>4.0889393939393939</v>
      </c>
      <c r="S8" s="28">
        <v>5</v>
      </c>
    </row>
    <row r="9" spans="1:19" x14ac:dyDescent="0.25">
      <c r="A9" s="53">
        <v>12</v>
      </c>
      <c r="B9" s="54" t="s">
        <v>30</v>
      </c>
      <c r="C9" s="54" t="s">
        <v>31</v>
      </c>
      <c r="D9" s="25"/>
      <c r="E9" s="25"/>
      <c r="F9" s="55">
        <v>110</v>
      </c>
      <c r="G9" s="27">
        <f t="shared" si="0"/>
        <v>0.91666666666666663</v>
      </c>
      <c r="H9" s="55">
        <v>68</v>
      </c>
      <c r="I9" s="27">
        <f t="shared" si="1"/>
        <v>0.61818181818181817</v>
      </c>
      <c r="J9" s="55">
        <v>65</v>
      </c>
      <c r="K9" s="27">
        <f t="shared" si="2"/>
        <v>0.29545454545454547</v>
      </c>
      <c r="L9" s="55">
        <v>21</v>
      </c>
      <c r="M9" s="27">
        <f t="shared" si="3"/>
        <v>0.21</v>
      </c>
      <c r="N9" s="55">
        <v>65</v>
      </c>
      <c r="O9" s="27">
        <f t="shared" si="4"/>
        <v>0.8125</v>
      </c>
      <c r="P9" s="55">
        <v>60</v>
      </c>
      <c r="Q9" s="27">
        <f t="shared" si="5"/>
        <v>0.6</v>
      </c>
      <c r="R9" s="15">
        <f t="shared" si="6"/>
        <v>3.4528030303030302</v>
      </c>
      <c r="S9" s="28">
        <v>6</v>
      </c>
    </row>
    <row r="10" spans="1:19" x14ac:dyDescent="0.25">
      <c r="A10" s="53">
        <v>13</v>
      </c>
      <c r="B10" s="54" t="s">
        <v>28</v>
      </c>
      <c r="C10" s="54" t="s">
        <v>29</v>
      </c>
      <c r="D10" s="25"/>
      <c r="E10" s="25"/>
      <c r="F10" s="55">
        <v>98</v>
      </c>
      <c r="G10" s="27">
        <f t="shared" si="0"/>
        <v>0.81666666666666665</v>
      </c>
      <c r="H10" s="55">
        <v>83</v>
      </c>
      <c r="I10" s="27">
        <f t="shared" si="1"/>
        <v>0.75454545454545452</v>
      </c>
      <c r="J10" s="55">
        <v>80</v>
      </c>
      <c r="K10" s="27">
        <f t="shared" si="2"/>
        <v>0.36363636363636365</v>
      </c>
      <c r="L10" s="55">
        <v>46</v>
      </c>
      <c r="M10" s="27">
        <f t="shared" si="3"/>
        <v>0.46</v>
      </c>
      <c r="N10" s="55">
        <v>50</v>
      </c>
      <c r="O10" s="27">
        <f t="shared" si="4"/>
        <v>0.625</v>
      </c>
      <c r="P10" s="55">
        <v>30</v>
      </c>
      <c r="Q10" s="27">
        <f t="shared" si="5"/>
        <v>0.3</v>
      </c>
      <c r="R10" s="15">
        <f t="shared" si="6"/>
        <v>3.3198484848484848</v>
      </c>
      <c r="S10" s="28">
        <v>7</v>
      </c>
    </row>
    <row r="11" spans="1:19" x14ac:dyDescent="0.25">
      <c r="A11" s="53">
        <v>14</v>
      </c>
      <c r="B11" s="54" t="s">
        <v>32</v>
      </c>
      <c r="C11" s="54" t="s">
        <v>51</v>
      </c>
      <c r="D11" s="25"/>
      <c r="E11" s="25"/>
      <c r="F11" s="55">
        <v>84</v>
      </c>
      <c r="G11" s="27">
        <f t="shared" si="0"/>
        <v>0.7</v>
      </c>
      <c r="H11" s="55">
        <v>80</v>
      </c>
      <c r="I11" s="27">
        <f t="shared" si="1"/>
        <v>0.72727272727272729</v>
      </c>
      <c r="J11" s="55">
        <v>75</v>
      </c>
      <c r="K11" s="27">
        <f t="shared" si="2"/>
        <v>0.34090909090909088</v>
      </c>
      <c r="L11" s="55">
        <v>58</v>
      </c>
      <c r="M11" s="27">
        <f t="shared" si="3"/>
        <v>0.57999999999999996</v>
      </c>
      <c r="N11" s="55">
        <v>40</v>
      </c>
      <c r="O11" s="27">
        <f t="shared" si="4"/>
        <v>0.5</v>
      </c>
      <c r="P11" s="55">
        <v>45</v>
      </c>
      <c r="Q11" s="27">
        <f t="shared" si="5"/>
        <v>0.45</v>
      </c>
      <c r="R11" s="15">
        <f t="shared" si="6"/>
        <v>3.2981818181818183</v>
      </c>
      <c r="S11" s="28">
        <v>8</v>
      </c>
    </row>
    <row r="12" spans="1:19" x14ac:dyDescent="0.25">
      <c r="A12" s="53">
        <v>15</v>
      </c>
      <c r="B12" s="54" t="s">
        <v>28</v>
      </c>
      <c r="C12" s="54" t="s">
        <v>59</v>
      </c>
      <c r="D12" s="25"/>
      <c r="E12" s="25"/>
      <c r="F12" s="55">
        <v>106</v>
      </c>
      <c r="G12" s="27">
        <f t="shared" si="0"/>
        <v>0.8833333333333333</v>
      </c>
      <c r="H12" s="55">
        <v>54</v>
      </c>
      <c r="I12" s="27">
        <f t="shared" si="1"/>
        <v>0.49090909090909091</v>
      </c>
      <c r="J12" s="55">
        <v>33</v>
      </c>
      <c r="K12" s="27">
        <f t="shared" si="2"/>
        <v>0.15</v>
      </c>
      <c r="L12" s="55">
        <v>53</v>
      </c>
      <c r="M12" s="27">
        <f t="shared" si="3"/>
        <v>0.53</v>
      </c>
      <c r="N12" s="55">
        <v>55</v>
      </c>
      <c r="O12" s="27">
        <f t="shared" si="4"/>
        <v>0.6875</v>
      </c>
      <c r="P12" s="55">
        <v>40</v>
      </c>
      <c r="Q12" s="27">
        <f t="shared" si="5"/>
        <v>0.4</v>
      </c>
      <c r="R12" s="15">
        <f t="shared" si="6"/>
        <v>3.1417424242424241</v>
      </c>
      <c r="S12" s="28">
        <v>9</v>
      </c>
    </row>
    <row r="13" spans="1:19" x14ac:dyDescent="0.25">
      <c r="A13" s="53">
        <v>16</v>
      </c>
      <c r="B13" s="54" t="s">
        <v>40</v>
      </c>
      <c r="C13" s="54" t="s">
        <v>41</v>
      </c>
      <c r="D13" s="25"/>
      <c r="E13" s="25"/>
      <c r="F13" s="55">
        <v>84</v>
      </c>
      <c r="G13" s="27">
        <f t="shared" si="0"/>
        <v>0.7</v>
      </c>
      <c r="H13" s="55">
        <v>58</v>
      </c>
      <c r="I13" s="27">
        <f t="shared" si="1"/>
        <v>0.52727272727272723</v>
      </c>
      <c r="J13" s="55">
        <v>53</v>
      </c>
      <c r="K13" s="27">
        <f t="shared" si="2"/>
        <v>0.24090909090909091</v>
      </c>
      <c r="L13" s="55">
        <v>17</v>
      </c>
      <c r="M13" s="27">
        <f t="shared" si="3"/>
        <v>0.17</v>
      </c>
      <c r="N13" s="55">
        <v>67</v>
      </c>
      <c r="O13" s="27">
        <f t="shared" si="4"/>
        <v>0.83750000000000002</v>
      </c>
      <c r="P13" s="55">
        <v>50</v>
      </c>
      <c r="Q13" s="27">
        <f t="shared" si="5"/>
        <v>0.5</v>
      </c>
      <c r="R13" s="15">
        <f t="shared" si="6"/>
        <v>2.9756818181818181</v>
      </c>
      <c r="S13" s="28">
        <v>10</v>
      </c>
    </row>
    <row r="14" spans="1:19" x14ac:dyDescent="0.25">
      <c r="A14" s="53">
        <v>17</v>
      </c>
      <c r="B14" s="54" t="s">
        <v>87</v>
      </c>
      <c r="C14" s="54" t="s">
        <v>27</v>
      </c>
      <c r="D14" s="25"/>
      <c r="E14" s="25"/>
      <c r="F14" s="55">
        <v>83</v>
      </c>
      <c r="G14" s="27">
        <f t="shared" si="0"/>
        <v>0.69166666666666665</v>
      </c>
      <c r="H14" s="55">
        <v>53</v>
      </c>
      <c r="I14" s="27">
        <f t="shared" si="1"/>
        <v>0.48181818181818181</v>
      </c>
      <c r="J14" s="55">
        <v>64</v>
      </c>
      <c r="K14" s="27">
        <f t="shared" si="2"/>
        <v>0.29090909090909089</v>
      </c>
      <c r="L14" s="55">
        <v>43</v>
      </c>
      <c r="M14" s="27">
        <f t="shared" si="3"/>
        <v>0.43</v>
      </c>
      <c r="N14" s="55">
        <v>30</v>
      </c>
      <c r="O14" s="27">
        <f t="shared" si="4"/>
        <v>0.375</v>
      </c>
      <c r="P14" s="55">
        <v>15</v>
      </c>
      <c r="Q14" s="27">
        <f t="shared" si="5"/>
        <v>0.15</v>
      </c>
      <c r="R14" s="15">
        <f t="shared" si="6"/>
        <v>2.4193939393939394</v>
      </c>
      <c r="S14" s="28">
        <v>11</v>
      </c>
    </row>
    <row r="15" spans="1:19" x14ac:dyDescent="0.25">
      <c r="A15" s="53">
        <v>20</v>
      </c>
      <c r="B15" s="54" t="s">
        <v>58</v>
      </c>
      <c r="C15" s="54" t="s">
        <v>59</v>
      </c>
      <c r="D15" s="25"/>
      <c r="E15" s="25"/>
      <c r="F15" s="55">
        <v>91</v>
      </c>
      <c r="G15" s="27">
        <f t="shared" si="0"/>
        <v>0.7583333333333333</v>
      </c>
      <c r="H15" s="55">
        <v>36</v>
      </c>
      <c r="I15" s="27">
        <f t="shared" si="1"/>
        <v>0.32727272727272727</v>
      </c>
      <c r="J15" s="55">
        <v>14</v>
      </c>
      <c r="K15" s="27">
        <f t="shared" si="2"/>
        <v>6.363636363636363E-2</v>
      </c>
      <c r="L15" s="55">
        <v>32</v>
      </c>
      <c r="M15" s="27">
        <f t="shared" si="3"/>
        <v>0.32</v>
      </c>
      <c r="N15" s="55">
        <v>45</v>
      </c>
      <c r="O15" s="27">
        <f t="shared" si="4"/>
        <v>0.5625</v>
      </c>
      <c r="P15" s="55">
        <v>30</v>
      </c>
      <c r="Q15" s="27">
        <f t="shared" si="5"/>
        <v>0.3</v>
      </c>
      <c r="R15" s="15">
        <f t="shared" si="6"/>
        <v>2.3317424242424241</v>
      </c>
      <c r="S15" s="28">
        <v>12</v>
      </c>
    </row>
    <row r="16" spans="1:19" x14ac:dyDescent="0.25">
      <c r="A16" s="53">
        <v>21</v>
      </c>
      <c r="B16" s="54" t="s">
        <v>47</v>
      </c>
      <c r="C16" s="54" t="s">
        <v>48</v>
      </c>
      <c r="D16" s="25"/>
      <c r="E16" s="25"/>
      <c r="F16" s="55">
        <v>41</v>
      </c>
      <c r="G16" s="27">
        <f t="shared" si="0"/>
        <v>0.34166666666666667</v>
      </c>
      <c r="H16" s="55">
        <v>28</v>
      </c>
      <c r="I16" s="27">
        <f t="shared" si="1"/>
        <v>0.25454545454545452</v>
      </c>
      <c r="J16" s="55">
        <v>12</v>
      </c>
      <c r="K16" s="27">
        <f t="shared" si="2"/>
        <v>5.4545454545454543E-2</v>
      </c>
      <c r="L16" s="55">
        <v>18</v>
      </c>
      <c r="M16" s="27">
        <f t="shared" si="3"/>
        <v>0.18</v>
      </c>
      <c r="N16" s="55">
        <v>51</v>
      </c>
      <c r="O16" s="27">
        <f t="shared" si="4"/>
        <v>0.63749999999999996</v>
      </c>
      <c r="P16" s="55">
        <v>5</v>
      </c>
      <c r="Q16" s="27">
        <f t="shared" si="5"/>
        <v>0.05</v>
      </c>
      <c r="R16" s="15">
        <f t="shared" si="6"/>
        <v>1.5182575757575758</v>
      </c>
      <c r="S16" s="28">
        <v>13</v>
      </c>
    </row>
    <row r="17" spans="1:20" x14ac:dyDescent="0.25">
      <c r="A17" s="29"/>
      <c r="B17" s="30"/>
      <c r="C17" s="30"/>
      <c r="D17" s="30"/>
      <c r="E17" s="30"/>
      <c r="F17" s="31"/>
      <c r="G17" s="32"/>
      <c r="H17" s="31"/>
      <c r="I17" s="32"/>
      <c r="J17" s="31"/>
      <c r="K17" s="32"/>
      <c r="L17" s="31"/>
      <c r="M17" s="32"/>
      <c r="N17" s="31"/>
      <c r="O17" s="32"/>
      <c r="P17" s="31"/>
      <c r="Q17" s="32"/>
      <c r="R17" s="33"/>
      <c r="S17" s="34"/>
    </row>
    <row r="18" spans="1:20" ht="15.75" x14ac:dyDescent="0.25">
      <c r="A18" s="35"/>
      <c r="B18" s="36"/>
      <c r="C18" s="36"/>
      <c r="D18" s="37"/>
      <c r="E18" s="37"/>
      <c r="F18" s="1"/>
      <c r="G18" s="1"/>
      <c r="H18" s="1"/>
      <c r="I18" s="1"/>
      <c r="J18" s="1"/>
      <c r="K18" s="1" t="s">
        <v>104</v>
      </c>
      <c r="L18" s="1"/>
      <c r="M18" s="1"/>
      <c r="N18" s="1"/>
      <c r="O18" s="1"/>
      <c r="P18" s="1"/>
      <c r="Q18" s="1"/>
      <c r="R18" s="38"/>
      <c r="S18" s="39"/>
    </row>
    <row r="19" spans="1:20" x14ac:dyDescent="0.25">
      <c r="A19" s="17" t="s">
        <v>99</v>
      </c>
      <c r="B19" s="18" t="s">
        <v>15</v>
      </c>
      <c r="C19" s="18" t="s">
        <v>16</v>
      </c>
      <c r="D19" s="19" t="s">
        <v>100</v>
      </c>
      <c r="E19" s="19" t="s">
        <v>101</v>
      </c>
      <c r="F19" s="20" t="s">
        <v>102</v>
      </c>
      <c r="G19" s="20" t="s">
        <v>17</v>
      </c>
      <c r="H19" s="21" t="s">
        <v>102</v>
      </c>
      <c r="I19" s="21" t="s">
        <v>17</v>
      </c>
      <c r="J19" s="20" t="s">
        <v>102</v>
      </c>
      <c r="K19" s="20" t="s">
        <v>17</v>
      </c>
      <c r="L19" s="21" t="s">
        <v>102</v>
      </c>
      <c r="M19" s="21" t="s">
        <v>17</v>
      </c>
      <c r="N19" s="20" t="s">
        <v>102</v>
      </c>
      <c r="O19" s="20" t="s">
        <v>17</v>
      </c>
      <c r="P19" s="21" t="s">
        <v>102</v>
      </c>
      <c r="Q19" s="21" t="s">
        <v>17</v>
      </c>
      <c r="R19" s="22" t="s">
        <v>17</v>
      </c>
      <c r="S19" s="23" t="s">
        <v>103</v>
      </c>
    </row>
    <row r="20" spans="1:20" x14ac:dyDescent="0.25">
      <c r="A20" s="53">
        <v>10</v>
      </c>
      <c r="B20" s="54" t="s">
        <v>62</v>
      </c>
      <c r="C20" s="54" t="s">
        <v>63</v>
      </c>
      <c r="D20" s="54"/>
      <c r="E20" s="54"/>
      <c r="F20" s="55">
        <v>105</v>
      </c>
      <c r="G20" s="27">
        <f t="shared" ref="G20:G27" si="7">(F20/120)</f>
        <v>0.875</v>
      </c>
      <c r="H20" s="55">
        <v>74</v>
      </c>
      <c r="I20" s="27">
        <f t="shared" ref="I20:I27" si="8">(H20/110)</f>
        <v>0.67272727272727273</v>
      </c>
      <c r="J20" s="55">
        <v>66</v>
      </c>
      <c r="K20" s="27">
        <f t="shared" ref="K20:K27" si="9">(J20/220)</f>
        <v>0.3</v>
      </c>
      <c r="L20" s="55">
        <v>60</v>
      </c>
      <c r="M20" s="27">
        <f t="shared" ref="M20:M27" si="10">(L20/100)</f>
        <v>0.6</v>
      </c>
      <c r="N20" s="55">
        <v>70</v>
      </c>
      <c r="O20" s="27">
        <f t="shared" ref="O20:O27" si="11">(N20/80)</f>
        <v>0.875</v>
      </c>
      <c r="P20" s="55">
        <v>170</v>
      </c>
      <c r="Q20" s="27">
        <f t="shared" ref="Q20:Q27" si="12">(P20/250)</f>
        <v>0.68</v>
      </c>
      <c r="R20" s="15">
        <f t="shared" ref="R20:R27" si="13">G20+I20+K20+M20+O20+Q20</f>
        <v>4.0027272727272729</v>
      </c>
      <c r="S20" s="28">
        <v>1</v>
      </c>
    </row>
    <row r="21" spans="1:20" x14ac:dyDescent="0.25">
      <c r="A21" s="53">
        <v>9</v>
      </c>
      <c r="B21" s="54" t="s">
        <v>28</v>
      </c>
      <c r="C21" s="54" t="s">
        <v>29</v>
      </c>
      <c r="D21" s="54"/>
      <c r="E21" s="54"/>
      <c r="F21" s="55">
        <v>110</v>
      </c>
      <c r="G21" s="27">
        <f t="shared" si="7"/>
        <v>0.91666666666666663</v>
      </c>
      <c r="H21" s="55">
        <v>73</v>
      </c>
      <c r="I21" s="27">
        <f t="shared" si="8"/>
        <v>0.66363636363636369</v>
      </c>
      <c r="J21" s="55">
        <v>90</v>
      </c>
      <c r="K21" s="27">
        <f t="shared" si="9"/>
        <v>0.40909090909090912</v>
      </c>
      <c r="L21" s="55">
        <v>57</v>
      </c>
      <c r="M21" s="27">
        <f t="shared" si="10"/>
        <v>0.56999999999999995</v>
      </c>
      <c r="N21" s="55">
        <v>55</v>
      </c>
      <c r="O21" s="27">
        <f t="shared" si="11"/>
        <v>0.6875</v>
      </c>
      <c r="P21" s="55">
        <v>120</v>
      </c>
      <c r="Q21" s="27">
        <f t="shared" si="12"/>
        <v>0.48</v>
      </c>
      <c r="R21" s="15">
        <f t="shared" si="13"/>
        <v>3.7268939393939395</v>
      </c>
      <c r="S21" s="28">
        <v>2</v>
      </c>
    </row>
    <row r="22" spans="1:20" x14ac:dyDescent="0.25">
      <c r="A22" s="53">
        <v>7</v>
      </c>
      <c r="B22" s="54" t="s">
        <v>30</v>
      </c>
      <c r="C22" s="54" t="s">
        <v>72</v>
      </c>
      <c r="D22" s="54"/>
      <c r="E22" s="54"/>
      <c r="F22" s="55">
        <v>95</v>
      </c>
      <c r="G22" s="27">
        <f t="shared" si="7"/>
        <v>0.79166666666666663</v>
      </c>
      <c r="H22" s="55">
        <v>70</v>
      </c>
      <c r="I22" s="27">
        <f t="shared" si="8"/>
        <v>0.63636363636363635</v>
      </c>
      <c r="J22" s="55">
        <v>134</v>
      </c>
      <c r="K22" s="27">
        <f t="shared" si="9"/>
        <v>0.60909090909090913</v>
      </c>
      <c r="L22" s="55">
        <v>29</v>
      </c>
      <c r="M22" s="27">
        <f t="shared" si="10"/>
        <v>0.28999999999999998</v>
      </c>
      <c r="N22" s="55">
        <v>57</v>
      </c>
      <c r="O22" s="27">
        <f t="shared" si="11"/>
        <v>0.71250000000000002</v>
      </c>
      <c r="P22" s="55">
        <v>120</v>
      </c>
      <c r="Q22" s="27">
        <f t="shared" si="12"/>
        <v>0.48</v>
      </c>
      <c r="R22" s="15">
        <f t="shared" si="13"/>
        <v>3.519621212121212</v>
      </c>
      <c r="S22" s="28">
        <v>3</v>
      </c>
    </row>
    <row r="23" spans="1:20" x14ac:dyDescent="0.25">
      <c r="A23" s="53">
        <v>4</v>
      </c>
      <c r="B23" s="54" t="s">
        <v>32</v>
      </c>
      <c r="C23" s="54" t="s">
        <v>33</v>
      </c>
      <c r="D23" s="54"/>
      <c r="E23" s="54"/>
      <c r="F23" s="55">
        <v>102</v>
      </c>
      <c r="G23" s="27">
        <f t="shared" si="7"/>
        <v>0.85</v>
      </c>
      <c r="H23" s="55">
        <v>74</v>
      </c>
      <c r="I23" s="27">
        <f t="shared" si="8"/>
        <v>0.67272727272727273</v>
      </c>
      <c r="J23" s="55">
        <v>52</v>
      </c>
      <c r="K23" s="27">
        <f t="shared" si="9"/>
        <v>0.23636363636363636</v>
      </c>
      <c r="L23" s="55">
        <v>63</v>
      </c>
      <c r="M23" s="27">
        <f t="shared" si="10"/>
        <v>0.63</v>
      </c>
      <c r="N23" s="55">
        <v>35</v>
      </c>
      <c r="O23" s="27">
        <f t="shared" si="11"/>
        <v>0.4375</v>
      </c>
      <c r="P23" s="55">
        <v>90</v>
      </c>
      <c r="Q23" s="27">
        <f t="shared" si="12"/>
        <v>0.36</v>
      </c>
      <c r="R23" s="15">
        <f t="shared" si="13"/>
        <v>3.186590909090909</v>
      </c>
      <c r="S23" s="28">
        <v>4</v>
      </c>
    </row>
    <row r="24" spans="1:20" x14ac:dyDescent="0.25">
      <c r="A24" s="53">
        <v>1</v>
      </c>
      <c r="B24" s="54" t="s">
        <v>32</v>
      </c>
      <c r="C24" s="54" t="s">
        <v>51</v>
      </c>
      <c r="D24" s="54"/>
      <c r="E24" s="54"/>
      <c r="F24" s="55">
        <v>87</v>
      </c>
      <c r="G24" s="27">
        <f t="shared" si="7"/>
        <v>0.72499999999999998</v>
      </c>
      <c r="H24" s="55">
        <v>80</v>
      </c>
      <c r="I24" s="27">
        <f t="shared" si="8"/>
        <v>0.72727272727272729</v>
      </c>
      <c r="J24" s="55">
        <v>55</v>
      </c>
      <c r="K24" s="27">
        <f t="shared" si="9"/>
        <v>0.25</v>
      </c>
      <c r="L24" s="55">
        <v>30</v>
      </c>
      <c r="M24" s="27">
        <f t="shared" si="10"/>
        <v>0.3</v>
      </c>
      <c r="N24" s="55">
        <v>60</v>
      </c>
      <c r="O24" s="27">
        <f t="shared" si="11"/>
        <v>0.75</v>
      </c>
      <c r="P24" s="55">
        <v>100</v>
      </c>
      <c r="Q24" s="27">
        <f t="shared" si="12"/>
        <v>0.4</v>
      </c>
      <c r="R24" s="15">
        <f t="shared" si="13"/>
        <v>3.1522727272727269</v>
      </c>
      <c r="S24" s="28">
        <v>5</v>
      </c>
    </row>
    <row r="25" spans="1:20" x14ac:dyDescent="0.25">
      <c r="A25" s="53">
        <v>23</v>
      </c>
      <c r="B25" s="54" t="s">
        <v>30</v>
      </c>
      <c r="C25" s="54" t="s">
        <v>61</v>
      </c>
      <c r="D25" s="54"/>
      <c r="E25" s="54"/>
      <c r="F25" s="55">
        <v>92</v>
      </c>
      <c r="G25" s="27">
        <f t="shared" si="7"/>
        <v>0.76666666666666672</v>
      </c>
      <c r="H25" s="55">
        <v>65</v>
      </c>
      <c r="I25" s="27">
        <f t="shared" si="8"/>
        <v>0.59090909090909094</v>
      </c>
      <c r="J25" s="55">
        <v>41</v>
      </c>
      <c r="K25" s="27">
        <f t="shared" si="9"/>
        <v>0.18636363636363637</v>
      </c>
      <c r="L25" s="55">
        <v>28</v>
      </c>
      <c r="M25" s="27">
        <f t="shared" si="10"/>
        <v>0.28000000000000003</v>
      </c>
      <c r="N25" s="55">
        <v>49</v>
      </c>
      <c r="O25" s="27">
        <f t="shared" si="11"/>
        <v>0.61250000000000004</v>
      </c>
      <c r="P25" s="55">
        <v>120</v>
      </c>
      <c r="Q25" s="27">
        <f t="shared" si="12"/>
        <v>0.48</v>
      </c>
      <c r="R25" s="15">
        <f t="shared" si="13"/>
        <v>2.916439393939394</v>
      </c>
      <c r="S25" s="28">
        <v>6</v>
      </c>
    </row>
    <row r="26" spans="1:20" x14ac:dyDescent="0.25">
      <c r="A26" s="53">
        <v>22</v>
      </c>
      <c r="B26" s="54" t="s">
        <v>28</v>
      </c>
      <c r="C26" s="54" t="s">
        <v>70</v>
      </c>
      <c r="D26" s="54"/>
      <c r="E26" s="54"/>
      <c r="F26" s="55">
        <v>100</v>
      </c>
      <c r="G26" s="27">
        <f t="shared" si="7"/>
        <v>0.83333333333333337</v>
      </c>
      <c r="H26" s="55">
        <v>45</v>
      </c>
      <c r="I26" s="27">
        <f t="shared" si="8"/>
        <v>0.40909090909090912</v>
      </c>
      <c r="J26" s="55">
        <v>30</v>
      </c>
      <c r="K26" s="27">
        <f t="shared" si="9"/>
        <v>0.13636363636363635</v>
      </c>
      <c r="L26" s="55">
        <v>40</v>
      </c>
      <c r="M26" s="27">
        <f t="shared" si="10"/>
        <v>0.4</v>
      </c>
      <c r="N26" s="55">
        <v>45</v>
      </c>
      <c r="O26" s="27">
        <f t="shared" si="11"/>
        <v>0.5625</v>
      </c>
      <c r="P26" s="55">
        <v>94</v>
      </c>
      <c r="Q26" s="27">
        <f t="shared" si="12"/>
        <v>0.376</v>
      </c>
      <c r="R26" s="15">
        <f t="shared" si="13"/>
        <v>2.7172878787878787</v>
      </c>
      <c r="S26" s="28">
        <v>7</v>
      </c>
    </row>
    <row r="27" spans="1:20" x14ac:dyDescent="0.25">
      <c r="A27" s="53">
        <v>24</v>
      </c>
      <c r="B27" s="54" t="s">
        <v>66</v>
      </c>
      <c r="C27" s="54" t="s">
        <v>67</v>
      </c>
      <c r="D27" s="54"/>
      <c r="E27" s="54"/>
      <c r="F27" s="55">
        <v>101</v>
      </c>
      <c r="G27" s="27">
        <f t="shared" si="7"/>
        <v>0.84166666666666667</v>
      </c>
      <c r="H27" s="55">
        <v>56</v>
      </c>
      <c r="I27" s="27">
        <f t="shared" si="8"/>
        <v>0.50909090909090904</v>
      </c>
      <c r="J27" s="55">
        <v>53</v>
      </c>
      <c r="K27" s="27">
        <f t="shared" si="9"/>
        <v>0.24090909090909091</v>
      </c>
      <c r="L27" s="55">
        <v>40</v>
      </c>
      <c r="M27" s="27">
        <f t="shared" si="10"/>
        <v>0.4</v>
      </c>
      <c r="N27" s="55">
        <v>30</v>
      </c>
      <c r="O27" s="27">
        <f t="shared" si="11"/>
        <v>0.375</v>
      </c>
      <c r="P27" s="55">
        <v>50</v>
      </c>
      <c r="Q27" s="27">
        <f t="shared" si="12"/>
        <v>0.2</v>
      </c>
      <c r="R27" s="15">
        <f t="shared" si="13"/>
        <v>2.5666666666666669</v>
      </c>
      <c r="S27" s="28">
        <v>8</v>
      </c>
    </row>
    <row r="28" spans="1:20" x14ac:dyDescent="0.25">
      <c r="A28" s="40"/>
      <c r="B28" s="30" t="s">
        <v>105</v>
      </c>
      <c r="C28" s="30" t="s">
        <v>105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34"/>
    </row>
    <row r="29" spans="1:20" ht="15.75" x14ac:dyDescent="0.25">
      <c r="A29" s="35"/>
      <c r="B29" s="36"/>
      <c r="C29" s="36"/>
      <c r="D29" s="37"/>
      <c r="E29" s="37"/>
      <c r="F29" s="65" t="s">
        <v>106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8"/>
      <c r="S29" s="39"/>
    </row>
    <row r="30" spans="1:20" x14ac:dyDescent="0.25">
      <c r="A30" s="17" t="s">
        <v>99</v>
      </c>
      <c r="B30" s="18" t="s">
        <v>15</v>
      </c>
      <c r="C30" s="18" t="s">
        <v>16</v>
      </c>
      <c r="D30" s="19" t="s">
        <v>100</v>
      </c>
      <c r="E30" s="19" t="s">
        <v>101</v>
      </c>
      <c r="F30" s="20" t="s">
        <v>102</v>
      </c>
      <c r="G30" s="20" t="s">
        <v>17</v>
      </c>
      <c r="H30" s="21" t="s">
        <v>102</v>
      </c>
      <c r="I30" s="21" t="s">
        <v>17</v>
      </c>
      <c r="J30" s="20" t="s">
        <v>102</v>
      </c>
      <c r="K30" s="20" t="s">
        <v>17</v>
      </c>
      <c r="L30" s="21" t="s">
        <v>102</v>
      </c>
      <c r="M30" s="21" t="s">
        <v>17</v>
      </c>
      <c r="N30" s="20" t="s">
        <v>102</v>
      </c>
      <c r="O30" s="20" t="s">
        <v>17</v>
      </c>
      <c r="P30" s="21" t="s">
        <v>102</v>
      </c>
      <c r="Q30" s="21" t="s">
        <v>17</v>
      </c>
      <c r="R30" s="22" t="s">
        <v>17</v>
      </c>
      <c r="S30" s="23" t="s">
        <v>103</v>
      </c>
    </row>
    <row r="31" spans="1:20" x14ac:dyDescent="0.25">
      <c r="A31" s="53">
        <v>2</v>
      </c>
      <c r="B31" s="54" t="s">
        <v>87</v>
      </c>
      <c r="C31" s="54" t="s">
        <v>63</v>
      </c>
      <c r="D31" s="56"/>
      <c r="E31" s="56"/>
      <c r="F31" s="55">
        <v>97</v>
      </c>
      <c r="G31" s="27">
        <f>(F31/120)</f>
        <v>0.80833333333333335</v>
      </c>
      <c r="H31" s="55">
        <v>71</v>
      </c>
      <c r="I31" s="27">
        <f>(H31/110)</f>
        <v>0.6454545454545455</v>
      </c>
      <c r="J31" s="55">
        <v>99</v>
      </c>
      <c r="K31" s="27">
        <f>(J31/220)</f>
        <v>0.45</v>
      </c>
      <c r="L31" s="55">
        <v>85</v>
      </c>
      <c r="M31" s="27">
        <f>(L31/100)</f>
        <v>0.85</v>
      </c>
      <c r="N31" s="55">
        <v>50</v>
      </c>
      <c r="O31" s="27">
        <f>(N31/80)</f>
        <v>0.625</v>
      </c>
      <c r="P31" s="55">
        <v>50</v>
      </c>
      <c r="Q31" s="27">
        <f>(P31/100)</f>
        <v>0.5</v>
      </c>
      <c r="R31" s="15">
        <f>G31+I31+K31+M31+O31+Q31</f>
        <v>3.8787878787878789</v>
      </c>
      <c r="S31" s="28">
        <v>1</v>
      </c>
      <c r="T31" s="16" t="s">
        <v>107</v>
      </c>
    </row>
    <row r="32" spans="1:20" x14ac:dyDescent="0.25">
      <c r="A32" s="53">
        <v>18</v>
      </c>
      <c r="B32" s="54" t="s">
        <v>18</v>
      </c>
      <c r="C32" s="54" t="s">
        <v>128</v>
      </c>
      <c r="D32" s="56"/>
      <c r="E32" s="56"/>
      <c r="F32" s="55">
        <v>99</v>
      </c>
      <c r="G32" s="27">
        <f>(F32/120)</f>
        <v>0.82499999999999996</v>
      </c>
      <c r="H32" s="55">
        <v>57</v>
      </c>
      <c r="I32" s="27">
        <f>(H32/110)</f>
        <v>0.51818181818181819</v>
      </c>
      <c r="J32" s="55">
        <v>37</v>
      </c>
      <c r="K32" s="27">
        <f>(J32/220)</f>
        <v>0.16818181818181818</v>
      </c>
      <c r="L32" s="55">
        <v>96</v>
      </c>
      <c r="M32" s="27">
        <f>(L32/100)</f>
        <v>0.96</v>
      </c>
      <c r="N32" s="55">
        <v>67</v>
      </c>
      <c r="O32" s="27">
        <f>(N32/80)</f>
        <v>0.83750000000000002</v>
      </c>
      <c r="P32" s="55">
        <v>55</v>
      </c>
      <c r="Q32" s="27">
        <f>(P32/100)</f>
        <v>0.55000000000000004</v>
      </c>
      <c r="R32" s="15">
        <f>G32+I32+K32+M32+O32+Q32</f>
        <v>3.8588636363636368</v>
      </c>
      <c r="S32" s="28">
        <v>2</v>
      </c>
      <c r="T32" s="16" t="s">
        <v>107</v>
      </c>
    </row>
    <row r="33" spans="1:20" x14ac:dyDescent="0.25">
      <c r="A33" s="53">
        <v>19</v>
      </c>
      <c r="B33" s="54" t="s">
        <v>126</v>
      </c>
      <c r="C33" s="54" t="s">
        <v>86</v>
      </c>
      <c r="D33" s="56"/>
      <c r="E33" s="56"/>
      <c r="F33" s="55">
        <v>109</v>
      </c>
      <c r="G33" s="27">
        <f>(F33/120)</f>
        <v>0.90833333333333333</v>
      </c>
      <c r="H33" s="55">
        <v>62</v>
      </c>
      <c r="I33" s="27">
        <f>(H33/110)</f>
        <v>0.5636363636363636</v>
      </c>
      <c r="J33" s="55">
        <v>51</v>
      </c>
      <c r="K33" s="27">
        <f>(J33/220)</f>
        <v>0.23181818181818181</v>
      </c>
      <c r="L33" s="55">
        <v>91</v>
      </c>
      <c r="M33" s="27">
        <f>(L33/100)</f>
        <v>0.91</v>
      </c>
      <c r="N33" s="55">
        <v>45</v>
      </c>
      <c r="O33" s="27">
        <f>(N33/80)</f>
        <v>0.5625</v>
      </c>
      <c r="P33" s="55">
        <v>35</v>
      </c>
      <c r="Q33" s="27">
        <f>(P33/100)</f>
        <v>0.35</v>
      </c>
      <c r="R33" s="15">
        <f>G33+I33+K33+M33+O33+Q33</f>
        <v>3.5262878787878789</v>
      </c>
      <c r="S33" s="28">
        <v>3</v>
      </c>
      <c r="T33" s="16" t="s">
        <v>107</v>
      </c>
    </row>
  </sheetData>
  <mergeCells count="11">
    <mergeCell ref="R2:S2"/>
    <mergeCell ref="F29:Q29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topLeftCell="A13" zoomScaleNormal="100" workbookViewId="0">
      <selection activeCell="S21" sqref="S21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8.75" customHeight="1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ht="14.25" customHeight="1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41">
        <v>2</v>
      </c>
      <c r="B4" s="45" t="s">
        <v>28</v>
      </c>
      <c r="C4" s="42" t="s">
        <v>21</v>
      </c>
      <c r="D4" s="25"/>
      <c r="E4" s="25"/>
      <c r="F4" s="26">
        <v>111</v>
      </c>
      <c r="G4" s="27">
        <f t="shared" ref="G4:G18" si="0">(F4/120)</f>
        <v>0.92500000000000004</v>
      </c>
      <c r="H4" s="26">
        <v>98</v>
      </c>
      <c r="I4" s="27">
        <f t="shared" ref="I4:I18" si="1">(H4/110)</f>
        <v>0.89090909090909087</v>
      </c>
      <c r="J4" s="26">
        <v>168</v>
      </c>
      <c r="K4" s="27">
        <f t="shared" ref="K4:K18" si="2">(J4/220)</f>
        <v>0.76363636363636367</v>
      </c>
      <c r="L4" s="26">
        <v>74</v>
      </c>
      <c r="M4" s="27">
        <f t="shared" ref="M4:M18" si="3">(L4/100)</f>
        <v>0.74</v>
      </c>
      <c r="N4" s="26">
        <v>80</v>
      </c>
      <c r="O4" s="27">
        <f t="shared" ref="O4:O18" si="4">(N4/80)</f>
        <v>1</v>
      </c>
      <c r="P4" s="26">
        <v>75</v>
      </c>
      <c r="Q4" s="27">
        <f t="shared" ref="Q4:Q18" si="5">(P4/100)</f>
        <v>0.75</v>
      </c>
      <c r="R4" s="15">
        <f t="shared" ref="R4:R18" si="6">G4+I4+K4+M4+O4+Q4</f>
        <v>5.0695454545454544</v>
      </c>
      <c r="S4" s="28">
        <v>1</v>
      </c>
    </row>
    <row r="5" spans="1:19" x14ac:dyDescent="0.25">
      <c r="A5" s="41">
        <v>16</v>
      </c>
      <c r="B5" s="45" t="s">
        <v>18</v>
      </c>
      <c r="C5" s="42" t="s">
        <v>110</v>
      </c>
      <c r="D5" s="25"/>
      <c r="E5" s="25"/>
      <c r="F5" s="26">
        <v>116</v>
      </c>
      <c r="G5" s="27">
        <f t="shared" si="0"/>
        <v>0.96666666666666667</v>
      </c>
      <c r="H5" s="26">
        <v>110</v>
      </c>
      <c r="I5" s="27">
        <f t="shared" si="1"/>
        <v>1</v>
      </c>
      <c r="J5" s="26">
        <v>137</v>
      </c>
      <c r="K5" s="27">
        <f t="shared" si="2"/>
        <v>0.62272727272727268</v>
      </c>
      <c r="L5" s="26">
        <v>71</v>
      </c>
      <c r="M5" s="27">
        <f t="shared" si="3"/>
        <v>0.71</v>
      </c>
      <c r="N5" s="26">
        <v>75</v>
      </c>
      <c r="O5" s="27">
        <f t="shared" si="4"/>
        <v>0.9375</v>
      </c>
      <c r="P5" s="26">
        <v>50</v>
      </c>
      <c r="Q5" s="27">
        <f t="shared" si="5"/>
        <v>0.5</v>
      </c>
      <c r="R5" s="15">
        <f t="shared" si="6"/>
        <v>4.7368939393939389</v>
      </c>
      <c r="S5" s="28">
        <v>2</v>
      </c>
    </row>
    <row r="6" spans="1:19" ht="15" customHeight="1" x14ac:dyDescent="0.25">
      <c r="A6" s="41">
        <v>3</v>
      </c>
      <c r="B6" s="45" t="s">
        <v>28</v>
      </c>
      <c r="C6" s="42" t="s">
        <v>29</v>
      </c>
      <c r="D6" s="25"/>
      <c r="E6" s="25"/>
      <c r="F6" s="26">
        <v>106</v>
      </c>
      <c r="G6" s="27">
        <f t="shared" si="0"/>
        <v>0.8833333333333333</v>
      </c>
      <c r="H6" s="26">
        <v>75</v>
      </c>
      <c r="I6" s="27">
        <f t="shared" si="1"/>
        <v>0.68181818181818177</v>
      </c>
      <c r="J6" s="26">
        <v>58</v>
      </c>
      <c r="K6" s="27">
        <f t="shared" si="2"/>
        <v>0.26363636363636361</v>
      </c>
      <c r="L6" s="26">
        <v>77</v>
      </c>
      <c r="M6" s="27">
        <f t="shared" si="3"/>
        <v>0.77</v>
      </c>
      <c r="N6" s="26">
        <v>73</v>
      </c>
      <c r="O6" s="27">
        <f t="shared" si="4"/>
        <v>0.91249999999999998</v>
      </c>
      <c r="P6" s="26">
        <v>65</v>
      </c>
      <c r="Q6" s="27">
        <f t="shared" si="5"/>
        <v>0.65</v>
      </c>
      <c r="R6" s="15">
        <f t="shared" si="6"/>
        <v>4.1612878787878786</v>
      </c>
      <c r="S6" s="28">
        <v>3</v>
      </c>
    </row>
    <row r="7" spans="1:19" x14ac:dyDescent="0.25">
      <c r="A7" s="41">
        <v>20</v>
      </c>
      <c r="B7" s="45" t="s">
        <v>24</v>
      </c>
      <c r="C7" s="43" t="s">
        <v>25</v>
      </c>
      <c r="D7" s="25"/>
      <c r="E7" s="25"/>
      <c r="F7" s="26">
        <v>113</v>
      </c>
      <c r="G7" s="27">
        <f t="shared" si="0"/>
        <v>0.94166666666666665</v>
      </c>
      <c r="H7" s="26">
        <v>104</v>
      </c>
      <c r="I7" s="27">
        <f t="shared" si="1"/>
        <v>0.94545454545454544</v>
      </c>
      <c r="J7" s="26">
        <v>58</v>
      </c>
      <c r="K7" s="27">
        <f t="shared" si="2"/>
        <v>0.26363636363636361</v>
      </c>
      <c r="L7" s="26">
        <v>54</v>
      </c>
      <c r="M7" s="27">
        <f t="shared" si="3"/>
        <v>0.54</v>
      </c>
      <c r="N7" s="26">
        <v>70</v>
      </c>
      <c r="O7" s="27">
        <f t="shared" si="4"/>
        <v>0.875</v>
      </c>
      <c r="P7" s="26">
        <v>55</v>
      </c>
      <c r="Q7" s="27">
        <f t="shared" si="5"/>
        <v>0.55000000000000004</v>
      </c>
      <c r="R7" s="15">
        <f t="shared" si="6"/>
        <v>4.1157575757575762</v>
      </c>
      <c r="S7" s="28">
        <v>4</v>
      </c>
    </row>
    <row r="8" spans="1:19" x14ac:dyDescent="0.25">
      <c r="A8" s="41">
        <v>11</v>
      </c>
      <c r="B8" s="45" t="s">
        <v>42</v>
      </c>
      <c r="C8" s="42" t="s">
        <v>43</v>
      </c>
      <c r="D8" s="25"/>
      <c r="E8" s="25"/>
      <c r="F8" s="26">
        <v>115</v>
      </c>
      <c r="G8" s="27">
        <f t="shared" si="0"/>
        <v>0.95833333333333337</v>
      </c>
      <c r="H8" s="26">
        <v>108</v>
      </c>
      <c r="I8" s="27">
        <f t="shared" si="1"/>
        <v>0.98181818181818181</v>
      </c>
      <c r="J8" s="26">
        <v>112</v>
      </c>
      <c r="K8" s="27">
        <f t="shared" si="2"/>
        <v>0.50909090909090904</v>
      </c>
      <c r="L8" s="26">
        <v>22</v>
      </c>
      <c r="M8" s="27">
        <f t="shared" si="3"/>
        <v>0.22</v>
      </c>
      <c r="N8" s="26">
        <v>71</v>
      </c>
      <c r="O8" s="27">
        <f t="shared" si="4"/>
        <v>0.88749999999999996</v>
      </c>
      <c r="P8" s="26">
        <v>50</v>
      </c>
      <c r="Q8" s="27">
        <f t="shared" si="5"/>
        <v>0.5</v>
      </c>
      <c r="R8" s="15">
        <f t="shared" si="6"/>
        <v>4.0567424242424241</v>
      </c>
      <c r="S8" s="28">
        <v>5</v>
      </c>
    </row>
    <row r="9" spans="1:19" x14ac:dyDescent="0.25">
      <c r="A9" s="41">
        <v>30</v>
      </c>
      <c r="B9" s="45" t="s">
        <v>32</v>
      </c>
      <c r="C9" s="43" t="s">
        <v>33</v>
      </c>
      <c r="D9" s="25"/>
      <c r="E9" s="25"/>
      <c r="F9" s="26">
        <v>103</v>
      </c>
      <c r="G9" s="27">
        <f t="shared" si="0"/>
        <v>0.85833333333333328</v>
      </c>
      <c r="H9" s="26">
        <v>74</v>
      </c>
      <c r="I9" s="27">
        <f t="shared" si="1"/>
        <v>0.67272727272727273</v>
      </c>
      <c r="J9" s="26">
        <v>81</v>
      </c>
      <c r="K9" s="27">
        <f t="shared" si="2"/>
        <v>0.36818181818181817</v>
      </c>
      <c r="L9" s="26">
        <v>84</v>
      </c>
      <c r="M9" s="27">
        <f t="shared" si="3"/>
        <v>0.84</v>
      </c>
      <c r="N9" s="26">
        <v>65</v>
      </c>
      <c r="O9" s="27">
        <f t="shared" si="4"/>
        <v>0.8125</v>
      </c>
      <c r="P9" s="26">
        <v>45</v>
      </c>
      <c r="Q9" s="27">
        <f t="shared" si="5"/>
        <v>0.45</v>
      </c>
      <c r="R9" s="15">
        <f t="shared" si="6"/>
        <v>4.0017424242424244</v>
      </c>
      <c r="S9" s="28">
        <v>6</v>
      </c>
    </row>
    <row r="10" spans="1:19" x14ac:dyDescent="0.25">
      <c r="A10" s="41">
        <v>19</v>
      </c>
      <c r="B10" s="45" t="s">
        <v>22</v>
      </c>
      <c r="C10" s="42" t="s">
        <v>23</v>
      </c>
      <c r="D10" s="25"/>
      <c r="E10" s="25"/>
      <c r="F10" s="26">
        <v>116</v>
      </c>
      <c r="G10" s="27">
        <f t="shared" si="0"/>
        <v>0.96666666666666667</v>
      </c>
      <c r="H10" s="26">
        <v>104</v>
      </c>
      <c r="I10" s="27">
        <f t="shared" si="1"/>
        <v>0.94545454545454544</v>
      </c>
      <c r="J10" s="26">
        <v>74</v>
      </c>
      <c r="K10" s="27">
        <f t="shared" si="2"/>
        <v>0.33636363636363636</v>
      </c>
      <c r="L10" s="26">
        <v>54</v>
      </c>
      <c r="M10" s="27">
        <f t="shared" si="3"/>
        <v>0.54</v>
      </c>
      <c r="N10" s="26">
        <v>60</v>
      </c>
      <c r="O10" s="27">
        <f t="shared" si="4"/>
        <v>0.75</v>
      </c>
      <c r="P10" s="26">
        <v>45</v>
      </c>
      <c r="Q10" s="27">
        <f t="shared" si="5"/>
        <v>0.45</v>
      </c>
      <c r="R10" s="15">
        <f t="shared" si="6"/>
        <v>3.9884848484848487</v>
      </c>
      <c r="S10" s="28">
        <v>7</v>
      </c>
    </row>
    <row r="11" spans="1:19" x14ac:dyDescent="0.25">
      <c r="A11" s="41">
        <v>6</v>
      </c>
      <c r="B11" s="45" t="s">
        <v>35</v>
      </c>
      <c r="C11" s="42" t="s">
        <v>36</v>
      </c>
      <c r="D11" s="25"/>
      <c r="E11" s="25"/>
      <c r="F11" s="26">
        <v>108</v>
      </c>
      <c r="G11" s="27">
        <f t="shared" si="0"/>
        <v>0.9</v>
      </c>
      <c r="H11" s="26">
        <v>80</v>
      </c>
      <c r="I11" s="27">
        <f t="shared" si="1"/>
        <v>0.72727272727272729</v>
      </c>
      <c r="J11" s="26">
        <v>65</v>
      </c>
      <c r="K11" s="27">
        <f t="shared" si="2"/>
        <v>0.29545454545454547</v>
      </c>
      <c r="L11" s="26">
        <v>55</v>
      </c>
      <c r="M11" s="27">
        <f t="shared" si="3"/>
        <v>0.55000000000000004</v>
      </c>
      <c r="N11" s="26">
        <v>65</v>
      </c>
      <c r="O11" s="27">
        <f t="shared" si="4"/>
        <v>0.8125</v>
      </c>
      <c r="P11" s="26">
        <v>45</v>
      </c>
      <c r="Q11" s="27">
        <f t="shared" si="5"/>
        <v>0.45</v>
      </c>
      <c r="R11" s="15">
        <f t="shared" si="6"/>
        <v>3.7352272727272728</v>
      </c>
      <c r="S11" s="28">
        <v>8</v>
      </c>
    </row>
    <row r="12" spans="1:19" x14ac:dyDescent="0.25">
      <c r="A12" s="41">
        <v>29</v>
      </c>
      <c r="B12" s="45" t="s">
        <v>26</v>
      </c>
      <c r="C12" s="42" t="s">
        <v>27</v>
      </c>
      <c r="D12" s="25"/>
      <c r="E12" s="25"/>
      <c r="F12" s="26">
        <v>99</v>
      </c>
      <c r="G12" s="27">
        <f t="shared" si="0"/>
        <v>0.82499999999999996</v>
      </c>
      <c r="H12" s="26">
        <v>86</v>
      </c>
      <c r="I12" s="27">
        <f t="shared" si="1"/>
        <v>0.78181818181818186</v>
      </c>
      <c r="J12" s="26">
        <v>59</v>
      </c>
      <c r="K12" s="27">
        <f t="shared" si="2"/>
        <v>0.26818181818181819</v>
      </c>
      <c r="L12" s="26">
        <v>63</v>
      </c>
      <c r="M12" s="27">
        <f t="shared" si="3"/>
        <v>0.63</v>
      </c>
      <c r="N12" s="26">
        <v>55</v>
      </c>
      <c r="O12" s="27">
        <f t="shared" si="4"/>
        <v>0.6875</v>
      </c>
      <c r="P12" s="26">
        <v>20</v>
      </c>
      <c r="Q12" s="27">
        <f t="shared" si="5"/>
        <v>0.2</v>
      </c>
      <c r="R12" s="15">
        <f t="shared" si="6"/>
        <v>3.3925000000000001</v>
      </c>
      <c r="S12" s="28">
        <v>9</v>
      </c>
    </row>
    <row r="13" spans="1:19" x14ac:dyDescent="0.25">
      <c r="A13" s="41">
        <v>22</v>
      </c>
      <c r="B13" s="45" t="s">
        <v>30</v>
      </c>
      <c r="C13" s="42" t="s">
        <v>34</v>
      </c>
      <c r="D13" s="25"/>
      <c r="E13" s="25"/>
      <c r="F13" s="26">
        <v>118</v>
      </c>
      <c r="G13" s="27">
        <f t="shared" si="0"/>
        <v>0.98333333333333328</v>
      </c>
      <c r="H13" s="26">
        <v>50</v>
      </c>
      <c r="I13" s="27">
        <f t="shared" si="1"/>
        <v>0.45454545454545453</v>
      </c>
      <c r="J13" s="26">
        <v>68</v>
      </c>
      <c r="K13" s="27">
        <f t="shared" si="2"/>
        <v>0.30909090909090908</v>
      </c>
      <c r="L13" s="26">
        <v>35</v>
      </c>
      <c r="M13" s="27">
        <f t="shared" si="3"/>
        <v>0.35</v>
      </c>
      <c r="N13" s="26">
        <v>60</v>
      </c>
      <c r="O13" s="27">
        <f t="shared" si="4"/>
        <v>0.75</v>
      </c>
      <c r="P13" s="26">
        <v>40</v>
      </c>
      <c r="Q13" s="27">
        <f t="shared" si="5"/>
        <v>0.4</v>
      </c>
      <c r="R13" s="15">
        <f t="shared" si="6"/>
        <v>3.2469696969696966</v>
      </c>
      <c r="S13" s="28">
        <v>10</v>
      </c>
    </row>
    <row r="14" spans="1:19" x14ac:dyDescent="0.25">
      <c r="A14" s="41">
        <v>21</v>
      </c>
      <c r="B14" s="45" t="s">
        <v>30</v>
      </c>
      <c r="C14" s="42" t="s">
        <v>31</v>
      </c>
      <c r="D14" s="25"/>
      <c r="E14" s="25"/>
      <c r="F14" s="26">
        <v>112</v>
      </c>
      <c r="G14" s="27">
        <f t="shared" si="0"/>
        <v>0.93333333333333335</v>
      </c>
      <c r="H14" s="26">
        <v>62</v>
      </c>
      <c r="I14" s="27">
        <f t="shared" si="1"/>
        <v>0.5636363636363636</v>
      </c>
      <c r="J14" s="26">
        <v>71</v>
      </c>
      <c r="K14" s="27">
        <f t="shared" si="2"/>
        <v>0.32272727272727275</v>
      </c>
      <c r="L14" s="26">
        <v>29</v>
      </c>
      <c r="M14" s="27">
        <f t="shared" si="3"/>
        <v>0.28999999999999998</v>
      </c>
      <c r="N14" s="26">
        <v>60</v>
      </c>
      <c r="O14" s="27">
        <f t="shared" si="4"/>
        <v>0.75</v>
      </c>
      <c r="P14" s="26">
        <v>20</v>
      </c>
      <c r="Q14" s="27">
        <f t="shared" si="5"/>
        <v>0.2</v>
      </c>
      <c r="R14" s="15">
        <f t="shared" si="6"/>
        <v>3.05969696969697</v>
      </c>
      <c r="S14" s="28">
        <v>11</v>
      </c>
    </row>
    <row r="15" spans="1:19" x14ac:dyDescent="0.25">
      <c r="A15" s="41">
        <v>23</v>
      </c>
      <c r="B15" s="45" t="s">
        <v>40</v>
      </c>
      <c r="C15" s="42" t="s">
        <v>41</v>
      </c>
      <c r="D15" s="30"/>
      <c r="E15" s="30"/>
      <c r="F15" s="26">
        <v>104</v>
      </c>
      <c r="G15" s="27">
        <f t="shared" si="0"/>
        <v>0.8666666666666667</v>
      </c>
      <c r="H15" s="26">
        <v>76</v>
      </c>
      <c r="I15" s="27">
        <f t="shared" si="1"/>
        <v>0.69090909090909092</v>
      </c>
      <c r="J15" s="26">
        <v>40</v>
      </c>
      <c r="K15" s="27">
        <f t="shared" si="2"/>
        <v>0.18181818181818182</v>
      </c>
      <c r="L15" s="26">
        <v>40</v>
      </c>
      <c r="M15" s="27">
        <f t="shared" si="3"/>
        <v>0.4</v>
      </c>
      <c r="N15" s="26">
        <v>28</v>
      </c>
      <c r="O15" s="27">
        <f t="shared" si="4"/>
        <v>0.35</v>
      </c>
      <c r="P15" s="26">
        <v>35</v>
      </c>
      <c r="Q15" s="27">
        <f t="shared" si="5"/>
        <v>0.35</v>
      </c>
      <c r="R15" s="15">
        <f t="shared" si="6"/>
        <v>2.8393939393939398</v>
      </c>
      <c r="S15" s="28">
        <v>12</v>
      </c>
    </row>
    <row r="16" spans="1:19" x14ac:dyDescent="0.25">
      <c r="A16" s="41">
        <v>27</v>
      </c>
      <c r="B16" s="45" t="s">
        <v>28</v>
      </c>
      <c r="C16" s="42" t="s">
        <v>59</v>
      </c>
      <c r="D16" s="25"/>
      <c r="E16" s="25"/>
      <c r="F16" s="26">
        <v>92</v>
      </c>
      <c r="G16" s="27">
        <f t="shared" si="0"/>
        <v>0.76666666666666672</v>
      </c>
      <c r="H16" s="26">
        <v>12</v>
      </c>
      <c r="I16" s="27">
        <f t="shared" si="1"/>
        <v>0.10909090909090909</v>
      </c>
      <c r="J16" s="26">
        <v>39</v>
      </c>
      <c r="K16" s="27">
        <f t="shared" si="2"/>
        <v>0.17727272727272728</v>
      </c>
      <c r="L16" s="26">
        <v>69</v>
      </c>
      <c r="M16" s="27">
        <f t="shared" si="3"/>
        <v>0.69</v>
      </c>
      <c r="N16" s="26">
        <v>51</v>
      </c>
      <c r="O16" s="27">
        <f t="shared" si="4"/>
        <v>0.63749999999999996</v>
      </c>
      <c r="P16" s="26">
        <v>40</v>
      </c>
      <c r="Q16" s="27">
        <f t="shared" si="5"/>
        <v>0.4</v>
      </c>
      <c r="R16" s="15">
        <f t="shared" si="6"/>
        <v>2.7805303030303032</v>
      </c>
      <c r="S16" s="28">
        <v>13</v>
      </c>
    </row>
    <row r="17" spans="1:19" x14ac:dyDescent="0.25">
      <c r="A17" s="41">
        <v>7</v>
      </c>
      <c r="B17" s="45" t="s">
        <v>22</v>
      </c>
      <c r="C17" s="42" t="s">
        <v>125</v>
      </c>
      <c r="D17" s="25"/>
      <c r="E17" s="25"/>
      <c r="F17" s="26">
        <v>98</v>
      </c>
      <c r="G17" s="27">
        <f t="shared" si="0"/>
        <v>0.81666666666666665</v>
      </c>
      <c r="H17" s="26">
        <v>39</v>
      </c>
      <c r="I17" s="27">
        <f t="shared" si="1"/>
        <v>0.35454545454545455</v>
      </c>
      <c r="J17" s="26">
        <v>35</v>
      </c>
      <c r="K17" s="27">
        <f t="shared" si="2"/>
        <v>0.15909090909090909</v>
      </c>
      <c r="L17" s="26">
        <v>25</v>
      </c>
      <c r="M17" s="27">
        <f t="shared" si="3"/>
        <v>0.25</v>
      </c>
      <c r="N17" s="26">
        <v>55</v>
      </c>
      <c r="O17" s="27">
        <f t="shared" si="4"/>
        <v>0.6875</v>
      </c>
      <c r="P17" s="26">
        <v>35</v>
      </c>
      <c r="Q17" s="27">
        <f t="shared" si="5"/>
        <v>0.35</v>
      </c>
      <c r="R17" s="15">
        <f t="shared" si="6"/>
        <v>2.6178030303030302</v>
      </c>
      <c r="S17" s="28">
        <v>14</v>
      </c>
    </row>
    <row r="18" spans="1:19" ht="15" customHeight="1" x14ac:dyDescent="0.25">
      <c r="A18" s="41">
        <v>28</v>
      </c>
      <c r="B18" s="45" t="s">
        <v>47</v>
      </c>
      <c r="C18" s="42" t="s">
        <v>48</v>
      </c>
      <c r="D18" s="25"/>
      <c r="E18" s="25"/>
      <c r="F18" s="26">
        <v>48</v>
      </c>
      <c r="G18" s="27">
        <f t="shared" si="0"/>
        <v>0.4</v>
      </c>
      <c r="H18" s="26">
        <v>0</v>
      </c>
      <c r="I18" s="27">
        <f t="shared" si="1"/>
        <v>0</v>
      </c>
      <c r="J18" s="26">
        <v>24</v>
      </c>
      <c r="K18" s="27">
        <f t="shared" si="2"/>
        <v>0.10909090909090909</v>
      </c>
      <c r="L18" s="26">
        <v>31</v>
      </c>
      <c r="M18" s="27">
        <f t="shared" si="3"/>
        <v>0.31</v>
      </c>
      <c r="N18" s="26">
        <v>54</v>
      </c>
      <c r="O18" s="27">
        <f t="shared" si="4"/>
        <v>0.67500000000000004</v>
      </c>
      <c r="P18" s="26">
        <v>15</v>
      </c>
      <c r="Q18" s="27">
        <f t="shared" si="5"/>
        <v>0.15</v>
      </c>
      <c r="R18" s="15">
        <f t="shared" si="6"/>
        <v>1.644090909090909</v>
      </c>
      <c r="S18" s="28">
        <v>15</v>
      </c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104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99</v>
      </c>
      <c r="B20" s="18" t="s">
        <v>15</v>
      </c>
      <c r="C20" s="18" t="s">
        <v>16</v>
      </c>
      <c r="D20" s="19" t="s">
        <v>100</v>
      </c>
      <c r="E20" s="19" t="s">
        <v>101</v>
      </c>
      <c r="F20" s="20" t="s">
        <v>102</v>
      </c>
      <c r="G20" s="20" t="s">
        <v>17</v>
      </c>
      <c r="H20" s="21" t="s">
        <v>102</v>
      </c>
      <c r="I20" s="21" t="s">
        <v>17</v>
      </c>
      <c r="J20" s="20" t="s">
        <v>102</v>
      </c>
      <c r="K20" s="20" t="s">
        <v>17</v>
      </c>
      <c r="L20" s="21" t="s">
        <v>102</v>
      </c>
      <c r="M20" s="21" t="s">
        <v>17</v>
      </c>
      <c r="N20" s="20" t="s">
        <v>102</v>
      </c>
      <c r="O20" s="20" t="s">
        <v>17</v>
      </c>
      <c r="P20" s="21" t="s">
        <v>102</v>
      </c>
      <c r="Q20" s="21" t="s">
        <v>17</v>
      </c>
      <c r="R20" s="22" t="s">
        <v>17</v>
      </c>
      <c r="S20" s="23" t="s">
        <v>103</v>
      </c>
    </row>
    <row r="21" spans="1:19" x14ac:dyDescent="0.25">
      <c r="A21" s="41">
        <v>14</v>
      </c>
      <c r="B21" s="45" t="s">
        <v>64</v>
      </c>
      <c r="C21" s="12" t="s">
        <v>129</v>
      </c>
      <c r="D21" s="6"/>
      <c r="E21" s="6"/>
      <c r="F21" s="26">
        <v>102</v>
      </c>
      <c r="G21" s="27">
        <f t="shared" ref="G21:G32" si="7">(F21/120)</f>
        <v>0.85</v>
      </c>
      <c r="H21" s="26">
        <v>98</v>
      </c>
      <c r="I21" s="27">
        <f t="shared" ref="I21:I32" si="8">(H21/110)</f>
        <v>0.89090909090909087</v>
      </c>
      <c r="J21" s="26">
        <v>99</v>
      </c>
      <c r="K21" s="27">
        <f t="shared" ref="K21:K32" si="9">(J21/220)</f>
        <v>0.45</v>
      </c>
      <c r="L21" s="26">
        <v>65</v>
      </c>
      <c r="M21" s="27">
        <f t="shared" ref="M21:M32" si="10">(L21/100)</f>
        <v>0.65</v>
      </c>
      <c r="N21" s="26">
        <v>68</v>
      </c>
      <c r="O21" s="27">
        <f t="shared" ref="O21:O32" si="11">(N21/80)</f>
        <v>0.85</v>
      </c>
      <c r="P21" s="26">
        <v>130</v>
      </c>
      <c r="Q21" s="27">
        <f t="shared" ref="Q21:Q32" si="12">(P21/250)</f>
        <v>0.52</v>
      </c>
      <c r="R21" s="15">
        <f t="shared" ref="R21:R32" si="13">G21+I21+K21+M21+O21+Q21</f>
        <v>4.2109090909090909</v>
      </c>
      <c r="S21" s="28">
        <v>1</v>
      </c>
    </row>
    <row r="22" spans="1:19" x14ac:dyDescent="0.25">
      <c r="A22" s="41">
        <v>8</v>
      </c>
      <c r="B22" s="45" t="s">
        <v>66</v>
      </c>
      <c r="C22" s="12" t="s">
        <v>67</v>
      </c>
      <c r="D22" s="25"/>
      <c r="E22" s="25"/>
      <c r="F22" s="26">
        <v>106</v>
      </c>
      <c r="G22" s="27">
        <f t="shared" si="7"/>
        <v>0.8833333333333333</v>
      </c>
      <c r="H22" s="26">
        <v>74</v>
      </c>
      <c r="I22" s="27">
        <f t="shared" si="8"/>
        <v>0.67272727272727273</v>
      </c>
      <c r="J22" s="26">
        <v>97</v>
      </c>
      <c r="K22" s="27">
        <f t="shared" si="9"/>
        <v>0.44090909090909092</v>
      </c>
      <c r="L22" s="26">
        <v>69</v>
      </c>
      <c r="M22" s="27">
        <f t="shared" si="10"/>
        <v>0.69</v>
      </c>
      <c r="N22" s="26">
        <v>70</v>
      </c>
      <c r="O22" s="27">
        <f t="shared" si="11"/>
        <v>0.875</v>
      </c>
      <c r="P22" s="26">
        <v>150</v>
      </c>
      <c r="Q22" s="27">
        <f t="shared" si="12"/>
        <v>0.6</v>
      </c>
      <c r="R22" s="15">
        <f t="shared" si="13"/>
        <v>4.1619696969696971</v>
      </c>
      <c r="S22" s="28">
        <v>2</v>
      </c>
    </row>
    <row r="23" spans="1:19" x14ac:dyDescent="0.25">
      <c r="A23" s="41">
        <v>17</v>
      </c>
      <c r="B23" s="45" t="s">
        <v>28</v>
      </c>
      <c r="C23" s="12" t="s">
        <v>21</v>
      </c>
      <c r="D23" s="6"/>
      <c r="E23" s="6"/>
      <c r="F23" s="26">
        <v>109</v>
      </c>
      <c r="G23" s="27">
        <f t="shared" si="7"/>
        <v>0.90833333333333333</v>
      </c>
      <c r="H23" s="26">
        <v>68</v>
      </c>
      <c r="I23" s="27">
        <f t="shared" si="8"/>
        <v>0.61818181818181817</v>
      </c>
      <c r="J23" s="26">
        <v>51</v>
      </c>
      <c r="K23" s="27">
        <f t="shared" si="9"/>
        <v>0.23181818181818181</v>
      </c>
      <c r="L23" s="26">
        <v>67</v>
      </c>
      <c r="M23" s="27">
        <f t="shared" si="10"/>
        <v>0.67</v>
      </c>
      <c r="N23" s="26">
        <v>60</v>
      </c>
      <c r="O23" s="27">
        <f t="shared" si="11"/>
        <v>0.75</v>
      </c>
      <c r="P23" s="26">
        <v>200</v>
      </c>
      <c r="Q23" s="27">
        <f t="shared" si="12"/>
        <v>0.8</v>
      </c>
      <c r="R23" s="15">
        <f t="shared" si="13"/>
        <v>3.9783333333333335</v>
      </c>
      <c r="S23" s="28">
        <v>3</v>
      </c>
    </row>
    <row r="24" spans="1:19" x14ac:dyDescent="0.25">
      <c r="A24" s="41">
        <v>15</v>
      </c>
      <c r="B24" s="45" t="s">
        <v>32</v>
      </c>
      <c r="C24" s="12" t="s">
        <v>33</v>
      </c>
      <c r="D24" s="25"/>
      <c r="E24" s="25"/>
      <c r="F24" s="26">
        <v>114</v>
      </c>
      <c r="G24" s="27">
        <f t="shared" si="7"/>
        <v>0.95</v>
      </c>
      <c r="H24" s="26">
        <v>72</v>
      </c>
      <c r="I24" s="27">
        <f t="shared" si="8"/>
        <v>0.65454545454545454</v>
      </c>
      <c r="J24" s="26">
        <v>99</v>
      </c>
      <c r="K24" s="27">
        <f t="shared" si="9"/>
        <v>0.45</v>
      </c>
      <c r="L24" s="26">
        <v>62</v>
      </c>
      <c r="M24" s="27">
        <f t="shared" si="10"/>
        <v>0.62</v>
      </c>
      <c r="N24" s="26">
        <v>60</v>
      </c>
      <c r="O24" s="27">
        <f t="shared" si="11"/>
        <v>0.75</v>
      </c>
      <c r="P24" s="26">
        <v>120</v>
      </c>
      <c r="Q24" s="27">
        <f t="shared" si="12"/>
        <v>0.48</v>
      </c>
      <c r="R24" s="15">
        <f t="shared" si="13"/>
        <v>3.9045454545454548</v>
      </c>
      <c r="S24" s="28">
        <v>4</v>
      </c>
    </row>
    <row r="25" spans="1:19" x14ac:dyDescent="0.25">
      <c r="A25" s="41">
        <v>24</v>
      </c>
      <c r="B25" s="45" t="s">
        <v>62</v>
      </c>
      <c r="C25" s="12" t="s">
        <v>63</v>
      </c>
      <c r="D25" s="25"/>
      <c r="E25" s="25"/>
      <c r="F25" s="26">
        <v>104</v>
      </c>
      <c r="G25" s="27">
        <f t="shared" si="7"/>
        <v>0.8666666666666667</v>
      </c>
      <c r="H25" s="26">
        <v>92</v>
      </c>
      <c r="I25" s="27">
        <f t="shared" si="8"/>
        <v>0.83636363636363631</v>
      </c>
      <c r="J25" s="26">
        <v>70</v>
      </c>
      <c r="K25" s="27">
        <f t="shared" si="9"/>
        <v>0.31818181818181818</v>
      </c>
      <c r="L25" s="26">
        <v>53</v>
      </c>
      <c r="M25" s="27">
        <f t="shared" si="10"/>
        <v>0.53</v>
      </c>
      <c r="N25" s="26">
        <v>60</v>
      </c>
      <c r="O25" s="27">
        <f t="shared" si="11"/>
        <v>0.75</v>
      </c>
      <c r="P25" s="26">
        <v>150</v>
      </c>
      <c r="Q25" s="27">
        <f t="shared" si="12"/>
        <v>0.6</v>
      </c>
      <c r="R25" s="15">
        <f t="shared" si="13"/>
        <v>3.9012121212121218</v>
      </c>
      <c r="S25" s="28">
        <v>5</v>
      </c>
    </row>
    <row r="26" spans="1:19" x14ac:dyDescent="0.25">
      <c r="A26" s="41">
        <v>18</v>
      </c>
      <c r="B26" s="45" t="s">
        <v>28</v>
      </c>
      <c r="C26" s="12" t="s">
        <v>29</v>
      </c>
      <c r="D26" s="6"/>
      <c r="E26" s="6"/>
      <c r="F26" s="26">
        <v>103</v>
      </c>
      <c r="G26" s="27">
        <f t="shared" si="7"/>
        <v>0.85833333333333328</v>
      </c>
      <c r="H26" s="26">
        <v>78</v>
      </c>
      <c r="I26" s="27">
        <f t="shared" si="8"/>
        <v>0.70909090909090911</v>
      </c>
      <c r="J26" s="26">
        <v>98</v>
      </c>
      <c r="K26" s="27">
        <f t="shared" si="9"/>
        <v>0.44545454545454544</v>
      </c>
      <c r="L26" s="26">
        <v>51</v>
      </c>
      <c r="M26" s="27">
        <f t="shared" si="10"/>
        <v>0.51</v>
      </c>
      <c r="N26" s="26">
        <v>48</v>
      </c>
      <c r="O26" s="27">
        <f t="shared" si="11"/>
        <v>0.6</v>
      </c>
      <c r="P26" s="26">
        <v>150</v>
      </c>
      <c r="Q26" s="27">
        <f t="shared" si="12"/>
        <v>0.6</v>
      </c>
      <c r="R26" s="15">
        <f t="shared" si="13"/>
        <v>3.7228787878787877</v>
      </c>
      <c r="S26" s="28">
        <v>6</v>
      </c>
    </row>
    <row r="27" spans="1:19" ht="15" customHeight="1" x14ac:dyDescent="0.25">
      <c r="A27" s="41">
        <v>4</v>
      </c>
      <c r="B27" s="45" t="s">
        <v>30</v>
      </c>
      <c r="C27" s="12" t="s">
        <v>61</v>
      </c>
      <c r="D27" s="6"/>
      <c r="E27" s="6"/>
      <c r="F27" s="26">
        <v>109</v>
      </c>
      <c r="G27" s="27">
        <f t="shared" si="7"/>
        <v>0.90833333333333333</v>
      </c>
      <c r="H27" s="26">
        <v>78</v>
      </c>
      <c r="I27" s="27">
        <f t="shared" si="8"/>
        <v>0.70909090909090911</v>
      </c>
      <c r="J27" s="26">
        <v>33</v>
      </c>
      <c r="K27" s="27">
        <f t="shared" si="9"/>
        <v>0.15</v>
      </c>
      <c r="L27" s="26">
        <v>49</v>
      </c>
      <c r="M27" s="27">
        <f t="shared" si="10"/>
        <v>0.49</v>
      </c>
      <c r="N27" s="26">
        <v>69</v>
      </c>
      <c r="O27" s="27">
        <f t="shared" si="11"/>
        <v>0.86250000000000004</v>
      </c>
      <c r="P27" s="26">
        <v>140</v>
      </c>
      <c r="Q27" s="27">
        <f t="shared" si="12"/>
        <v>0.56000000000000005</v>
      </c>
      <c r="R27" s="15">
        <f t="shared" si="13"/>
        <v>3.6799242424242427</v>
      </c>
      <c r="S27" s="28">
        <v>7</v>
      </c>
    </row>
    <row r="28" spans="1:19" ht="15" customHeight="1" x14ac:dyDescent="0.25">
      <c r="A28" s="41">
        <v>5</v>
      </c>
      <c r="B28" s="45" t="s">
        <v>52</v>
      </c>
      <c r="C28" s="12" t="s">
        <v>68</v>
      </c>
      <c r="D28" s="6"/>
      <c r="E28" s="6"/>
      <c r="F28" s="26">
        <v>106</v>
      </c>
      <c r="G28" s="27">
        <f t="shared" si="7"/>
        <v>0.8833333333333333</v>
      </c>
      <c r="H28" s="26">
        <v>53</v>
      </c>
      <c r="I28" s="27">
        <f t="shared" si="8"/>
        <v>0.48181818181818181</v>
      </c>
      <c r="J28" s="26">
        <v>55</v>
      </c>
      <c r="K28" s="27">
        <f t="shared" si="9"/>
        <v>0.25</v>
      </c>
      <c r="L28" s="26">
        <v>45</v>
      </c>
      <c r="M28" s="27">
        <f t="shared" si="10"/>
        <v>0.45</v>
      </c>
      <c r="N28" s="26">
        <v>65</v>
      </c>
      <c r="O28" s="27">
        <f t="shared" si="11"/>
        <v>0.8125</v>
      </c>
      <c r="P28" s="26">
        <v>160</v>
      </c>
      <c r="Q28" s="27">
        <f t="shared" si="12"/>
        <v>0.64</v>
      </c>
      <c r="R28" s="15">
        <f t="shared" si="13"/>
        <v>3.5176515151515155</v>
      </c>
      <c r="S28" s="28">
        <v>8</v>
      </c>
    </row>
    <row r="29" spans="1:19" ht="15" customHeight="1" x14ac:dyDescent="0.25">
      <c r="A29" s="41">
        <v>12</v>
      </c>
      <c r="B29" s="45" t="s">
        <v>30</v>
      </c>
      <c r="C29" s="12" t="s">
        <v>72</v>
      </c>
      <c r="D29" s="40"/>
      <c r="E29" s="40"/>
      <c r="F29" s="26">
        <v>86</v>
      </c>
      <c r="G29" s="27">
        <f t="shared" si="7"/>
        <v>0.71666666666666667</v>
      </c>
      <c r="H29" s="26">
        <v>39</v>
      </c>
      <c r="I29" s="27">
        <f t="shared" si="8"/>
        <v>0.35454545454545455</v>
      </c>
      <c r="J29" s="26">
        <v>70</v>
      </c>
      <c r="K29" s="27">
        <f t="shared" si="9"/>
        <v>0.31818181818181818</v>
      </c>
      <c r="L29" s="26">
        <v>61</v>
      </c>
      <c r="M29" s="27">
        <f t="shared" si="10"/>
        <v>0.61</v>
      </c>
      <c r="N29" s="26">
        <v>0</v>
      </c>
      <c r="O29" s="27">
        <f t="shared" si="11"/>
        <v>0</v>
      </c>
      <c r="P29" s="26">
        <v>120</v>
      </c>
      <c r="Q29" s="27">
        <f t="shared" si="12"/>
        <v>0.48</v>
      </c>
      <c r="R29" s="15">
        <f t="shared" si="13"/>
        <v>2.4793939393939395</v>
      </c>
      <c r="S29" s="28">
        <v>9</v>
      </c>
    </row>
    <row r="30" spans="1:19" ht="15" customHeight="1" x14ac:dyDescent="0.25">
      <c r="A30" s="41">
        <v>25</v>
      </c>
      <c r="B30" s="45" t="s">
        <v>28</v>
      </c>
      <c r="C30" s="12" t="s">
        <v>70</v>
      </c>
      <c r="D30" s="6"/>
      <c r="E30" s="6"/>
      <c r="F30" s="26">
        <v>83</v>
      </c>
      <c r="G30" s="27">
        <f t="shared" si="7"/>
        <v>0.69166666666666665</v>
      </c>
      <c r="H30" s="26">
        <v>10</v>
      </c>
      <c r="I30" s="27">
        <f t="shared" si="8"/>
        <v>9.0909090909090912E-2</v>
      </c>
      <c r="J30" s="26">
        <v>37</v>
      </c>
      <c r="K30" s="27">
        <f t="shared" si="9"/>
        <v>0.16818181818181818</v>
      </c>
      <c r="L30" s="26">
        <v>49</v>
      </c>
      <c r="M30" s="27">
        <f t="shared" si="10"/>
        <v>0.49</v>
      </c>
      <c r="N30" s="26">
        <v>57</v>
      </c>
      <c r="O30" s="27">
        <f t="shared" si="11"/>
        <v>0.71250000000000002</v>
      </c>
      <c r="P30" s="26">
        <v>70</v>
      </c>
      <c r="Q30" s="27">
        <f t="shared" si="12"/>
        <v>0.28000000000000003</v>
      </c>
      <c r="R30" s="15">
        <f t="shared" si="13"/>
        <v>2.4332575757575761</v>
      </c>
      <c r="S30" s="28">
        <v>10</v>
      </c>
    </row>
    <row r="31" spans="1:19" ht="15" customHeight="1" x14ac:dyDescent="0.25">
      <c r="A31" s="41">
        <v>26</v>
      </c>
      <c r="B31" s="45" t="s">
        <v>32</v>
      </c>
      <c r="C31" s="12" t="s">
        <v>71</v>
      </c>
      <c r="D31" s="25"/>
      <c r="E31" s="25"/>
      <c r="F31" s="26">
        <v>95</v>
      </c>
      <c r="G31" s="27">
        <f t="shared" si="7"/>
        <v>0.79166666666666663</v>
      </c>
      <c r="H31" s="26">
        <v>10</v>
      </c>
      <c r="I31" s="27">
        <f t="shared" si="8"/>
        <v>9.0909090909090912E-2</v>
      </c>
      <c r="J31" s="26">
        <v>27</v>
      </c>
      <c r="K31" s="27">
        <f t="shared" si="9"/>
        <v>0.12272727272727273</v>
      </c>
      <c r="L31" s="26">
        <v>29</v>
      </c>
      <c r="M31" s="27">
        <f t="shared" si="10"/>
        <v>0.28999999999999998</v>
      </c>
      <c r="N31" s="26">
        <v>47</v>
      </c>
      <c r="O31" s="27">
        <f t="shared" si="11"/>
        <v>0.58750000000000002</v>
      </c>
      <c r="P31" s="26">
        <v>80</v>
      </c>
      <c r="Q31" s="27">
        <f t="shared" si="12"/>
        <v>0.32</v>
      </c>
      <c r="R31" s="15">
        <f t="shared" si="13"/>
        <v>2.2028030303030302</v>
      </c>
      <c r="S31" s="28">
        <v>11</v>
      </c>
    </row>
    <row r="32" spans="1:19" x14ac:dyDescent="0.25">
      <c r="A32" s="41">
        <v>10</v>
      </c>
      <c r="B32" s="45" t="s">
        <v>80</v>
      </c>
      <c r="C32" s="12" t="s">
        <v>81</v>
      </c>
      <c r="F32" s="26">
        <v>39</v>
      </c>
      <c r="G32" s="27">
        <f t="shared" si="7"/>
        <v>0.32500000000000001</v>
      </c>
      <c r="H32" s="26">
        <v>47</v>
      </c>
      <c r="I32" s="27">
        <f t="shared" si="8"/>
        <v>0.42727272727272725</v>
      </c>
      <c r="J32" s="26">
        <v>12</v>
      </c>
      <c r="K32" s="27">
        <f t="shared" si="9"/>
        <v>5.4545454545454543E-2</v>
      </c>
      <c r="L32" s="26">
        <v>36</v>
      </c>
      <c r="M32" s="27">
        <f t="shared" si="10"/>
        <v>0.36</v>
      </c>
      <c r="N32" s="26">
        <v>27</v>
      </c>
      <c r="O32" s="27">
        <f t="shared" si="11"/>
        <v>0.33750000000000002</v>
      </c>
      <c r="P32" s="26">
        <v>29</v>
      </c>
      <c r="Q32" s="27">
        <f t="shared" si="12"/>
        <v>0.11600000000000001</v>
      </c>
      <c r="R32" s="15">
        <f t="shared" si="13"/>
        <v>1.620318181818182</v>
      </c>
      <c r="S32" s="28">
        <v>12</v>
      </c>
    </row>
    <row r="33" spans="1:20" ht="15.75" x14ac:dyDescent="0.25">
      <c r="A33" s="35"/>
      <c r="B33" s="36"/>
      <c r="C33" s="36"/>
      <c r="D33" s="37"/>
      <c r="E33" s="37"/>
      <c r="F33" s="65" t="s">
        <v>106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38"/>
      <c r="S33" s="39"/>
    </row>
    <row r="34" spans="1:20" x14ac:dyDescent="0.25">
      <c r="A34" s="17" t="s">
        <v>99</v>
      </c>
      <c r="B34" s="18" t="s">
        <v>15</v>
      </c>
      <c r="C34" s="18" t="s">
        <v>16</v>
      </c>
      <c r="D34" s="19" t="s">
        <v>100</v>
      </c>
      <c r="E34" s="19" t="s">
        <v>101</v>
      </c>
      <c r="F34" s="20" t="s">
        <v>102</v>
      </c>
      <c r="G34" s="20" t="s">
        <v>17</v>
      </c>
      <c r="H34" s="21" t="s">
        <v>102</v>
      </c>
      <c r="I34" s="21" t="s">
        <v>17</v>
      </c>
      <c r="J34" s="20" t="s">
        <v>102</v>
      </c>
      <c r="K34" s="20" t="s">
        <v>17</v>
      </c>
      <c r="L34" s="21" t="s">
        <v>102</v>
      </c>
      <c r="M34" s="21" t="s">
        <v>17</v>
      </c>
      <c r="N34" s="20" t="s">
        <v>102</v>
      </c>
      <c r="O34" s="20" t="s">
        <v>17</v>
      </c>
      <c r="P34" s="21" t="s">
        <v>102</v>
      </c>
      <c r="Q34" s="21" t="s">
        <v>17</v>
      </c>
      <c r="R34" s="22" t="s">
        <v>17</v>
      </c>
      <c r="S34" s="23" t="s">
        <v>103</v>
      </c>
    </row>
    <row r="35" spans="1:20" x14ac:dyDescent="0.25">
      <c r="A35" s="41">
        <v>1</v>
      </c>
      <c r="B35" s="45" t="s">
        <v>18</v>
      </c>
      <c r="C35" s="45" t="s">
        <v>128</v>
      </c>
      <c r="D35" s="25"/>
      <c r="E35" s="25"/>
      <c r="F35" s="26">
        <v>112</v>
      </c>
      <c r="G35" s="27">
        <f>(F35/120)</f>
        <v>0.93333333333333335</v>
      </c>
      <c r="H35" s="26">
        <v>98</v>
      </c>
      <c r="I35" s="27">
        <f>(H35/110)</f>
        <v>0.89090909090909087</v>
      </c>
      <c r="J35" s="26">
        <v>19</v>
      </c>
      <c r="K35" s="27">
        <f>(J35/220)</f>
        <v>8.6363636363636365E-2</v>
      </c>
      <c r="L35" s="26">
        <v>96</v>
      </c>
      <c r="M35" s="27">
        <f>(L35/100)</f>
        <v>0.96</v>
      </c>
      <c r="N35" s="26">
        <v>55</v>
      </c>
      <c r="O35" s="27">
        <f>(N35/80)</f>
        <v>0.6875</v>
      </c>
      <c r="P35" s="26">
        <v>40</v>
      </c>
      <c r="Q35" s="27">
        <f>(P35/100)</f>
        <v>0.4</v>
      </c>
      <c r="R35" s="15">
        <f>G35+I35+K35+M35+O35+Q35</f>
        <v>3.9581060606060605</v>
      </c>
      <c r="S35" s="28">
        <v>1</v>
      </c>
      <c r="T35" s="16" t="s">
        <v>107</v>
      </c>
    </row>
    <row r="36" spans="1:20" x14ac:dyDescent="0.25">
      <c r="A36" s="41">
        <v>9</v>
      </c>
      <c r="B36" s="45" t="s">
        <v>87</v>
      </c>
      <c r="C36" s="45" t="s">
        <v>63</v>
      </c>
      <c r="D36" s="25"/>
      <c r="E36" s="25"/>
      <c r="F36" s="26">
        <v>81</v>
      </c>
      <c r="G36" s="27">
        <f>(F36/120)</f>
        <v>0.67500000000000004</v>
      </c>
      <c r="H36" s="26">
        <v>28</v>
      </c>
      <c r="I36" s="27">
        <f>(H36/110)</f>
        <v>0.25454545454545452</v>
      </c>
      <c r="J36" s="26">
        <v>71</v>
      </c>
      <c r="K36" s="27">
        <f>(J36/220)</f>
        <v>0.32272727272727275</v>
      </c>
      <c r="L36" s="26">
        <v>86</v>
      </c>
      <c r="M36" s="27">
        <f>(L36/100)</f>
        <v>0.86</v>
      </c>
      <c r="N36" s="26">
        <v>63</v>
      </c>
      <c r="O36" s="27">
        <f>(N36/80)</f>
        <v>0.78749999999999998</v>
      </c>
      <c r="P36" s="26">
        <v>40</v>
      </c>
      <c r="Q36" s="27">
        <f>(P36/100)</f>
        <v>0.4</v>
      </c>
      <c r="R36" s="15">
        <f>G36+I36+K36+M36+O36+Q36</f>
        <v>3.2997727272727273</v>
      </c>
      <c r="S36" s="28">
        <v>2</v>
      </c>
      <c r="T36" s="16" t="s">
        <v>107</v>
      </c>
    </row>
    <row r="37" spans="1:20" x14ac:dyDescent="0.25">
      <c r="A37" s="41"/>
      <c r="B37" s="11"/>
      <c r="C37" s="45"/>
      <c r="D37" s="25"/>
      <c r="E37" s="25"/>
      <c r="F37" s="26"/>
      <c r="G37" s="27">
        <f>(F37/120)</f>
        <v>0</v>
      </c>
      <c r="H37" s="26"/>
      <c r="I37" s="27">
        <f>(H37/110)</f>
        <v>0</v>
      </c>
      <c r="J37" s="26"/>
      <c r="K37" s="27">
        <f>(J37/220)</f>
        <v>0</v>
      </c>
      <c r="L37" s="26"/>
      <c r="M37" s="27">
        <f>(L37/100)</f>
        <v>0</v>
      </c>
      <c r="N37" s="26"/>
      <c r="O37" s="27">
        <f>(N37/80)</f>
        <v>0</v>
      </c>
      <c r="P37" s="26"/>
      <c r="Q37" s="27">
        <f>(P37/100)</f>
        <v>0</v>
      </c>
      <c r="R37" s="15">
        <f>G37+I37+K37+M37+O37+Q37</f>
        <v>0</v>
      </c>
      <c r="S37" s="28">
        <v>3</v>
      </c>
      <c r="T37" s="16" t="s">
        <v>107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7"/>
  <sheetViews>
    <sheetView topLeftCell="A10" zoomScaleNormal="100" workbookViewId="0">
      <selection activeCell="R5" sqref="R5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5.75" x14ac:dyDescent="0.25">
      <c r="A1" s="66" t="s">
        <v>108</v>
      </c>
      <c r="B1" s="66"/>
      <c r="C1" s="66"/>
      <c r="D1" s="66"/>
      <c r="E1" s="66"/>
      <c r="F1" s="65" t="s">
        <v>90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x14ac:dyDescent="0.25">
      <c r="A2" s="67" t="s">
        <v>91</v>
      </c>
      <c r="B2" s="67"/>
      <c r="C2" s="67"/>
      <c r="D2" s="67"/>
      <c r="E2" s="67"/>
      <c r="F2" s="68" t="s">
        <v>92</v>
      </c>
      <c r="G2" s="68"/>
      <c r="H2" s="69" t="s">
        <v>93</v>
      </c>
      <c r="I2" s="69"/>
      <c r="J2" s="68" t="s">
        <v>94</v>
      </c>
      <c r="K2" s="68"/>
      <c r="L2" s="69" t="s">
        <v>95</v>
      </c>
      <c r="M2" s="69"/>
      <c r="N2" s="68" t="s">
        <v>96</v>
      </c>
      <c r="O2" s="68"/>
      <c r="P2" s="69" t="s">
        <v>97</v>
      </c>
      <c r="Q2" s="69"/>
      <c r="R2" s="64" t="s">
        <v>98</v>
      </c>
      <c r="S2" s="64"/>
    </row>
    <row r="3" spans="1:19" x14ac:dyDescent="0.25">
      <c r="A3" s="17" t="s">
        <v>99</v>
      </c>
      <c r="B3" s="18" t="s">
        <v>15</v>
      </c>
      <c r="C3" s="18" t="s">
        <v>16</v>
      </c>
      <c r="D3" s="19" t="s">
        <v>100</v>
      </c>
      <c r="E3" s="19" t="s">
        <v>101</v>
      </c>
      <c r="F3" s="20" t="s">
        <v>102</v>
      </c>
      <c r="G3" s="20" t="s">
        <v>17</v>
      </c>
      <c r="H3" s="21" t="s">
        <v>102</v>
      </c>
      <c r="I3" s="21" t="s">
        <v>17</v>
      </c>
      <c r="J3" s="20" t="s">
        <v>102</v>
      </c>
      <c r="K3" s="20" t="s">
        <v>17</v>
      </c>
      <c r="L3" s="21" t="s">
        <v>102</v>
      </c>
      <c r="M3" s="21" t="s">
        <v>17</v>
      </c>
      <c r="N3" s="20" t="s">
        <v>102</v>
      </c>
      <c r="O3" s="20" t="s">
        <v>17</v>
      </c>
      <c r="P3" s="21" t="s">
        <v>102</v>
      </c>
      <c r="Q3" s="21" t="s">
        <v>17</v>
      </c>
      <c r="R3" s="22" t="s">
        <v>17</v>
      </c>
      <c r="S3" s="23" t="s">
        <v>103</v>
      </c>
    </row>
    <row r="4" spans="1:19" x14ac:dyDescent="0.25">
      <c r="A4" s="53">
        <v>19</v>
      </c>
      <c r="B4" s="54" t="s">
        <v>18</v>
      </c>
      <c r="C4" s="54" t="s">
        <v>19</v>
      </c>
      <c r="D4" s="25"/>
      <c r="E4" s="25"/>
      <c r="F4" s="55">
        <v>115</v>
      </c>
      <c r="G4" s="27">
        <f t="shared" ref="G4:G17" si="0">(F4/120)</f>
        <v>0.95833333333333337</v>
      </c>
      <c r="H4" s="55">
        <v>86</v>
      </c>
      <c r="I4" s="27">
        <f t="shared" ref="I4:I17" si="1">(H4/110)</f>
        <v>0.78181818181818186</v>
      </c>
      <c r="J4" s="55">
        <v>61</v>
      </c>
      <c r="K4" s="27">
        <f t="shared" ref="K4:K17" si="2">(J4/220)</f>
        <v>0.27727272727272728</v>
      </c>
      <c r="L4" s="55">
        <v>78</v>
      </c>
      <c r="M4" s="27">
        <f t="shared" ref="M4:M17" si="3">(L4/100)</f>
        <v>0.78</v>
      </c>
      <c r="N4" s="55">
        <v>75</v>
      </c>
      <c r="O4" s="27">
        <f t="shared" ref="O4:O17" si="4">(N4/80)</f>
        <v>0.9375</v>
      </c>
      <c r="P4" s="55">
        <v>60</v>
      </c>
      <c r="Q4" s="27">
        <f t="shared" ref="Q4:Q17" si="5">(P4/100)</f>
        <v>0.6</v>
      </c>
      <c r="R4" s="15">
        <f t="shared" ref="R4:R17" si="6">G4+I4+K4+M4+O4+Q4</f>
        <v>4.3349242424242425</v>
      </c>
      <c r="S4" s="28">
        <v>1</v>
      </c>
    </row>
    <row r="5" spans="1:19" x14ac:dyDescent="0.25">
      <c r="A5" s="53">
        <v>23</v>
      </c>
      <c r="B5" s="54" t="s">
        <v>35</v>
      </c>
      <c r="C5" s="54" t="s">
        <v>36</v>
      </c>
      <c r="D5" s="25"/>
      <c r="E5" s="25"/>
      <c r="F5" s="55">
        <v>101</v>
      </c>
      <c r="G5" s="27">
        <f t="shared" si="0"/>
        <v>0.84166666666666667</v>
      </c>
      <c r="H5" s="55">
        <v>92</v>
      </c>
      <c r="I5" s="27">
        <f t="shared" si="1"/>
        <v>0.83636363636363631</v>
      </c>
      <c r="J5" s="55">
        <v>60</v>
      </c>
      <c r="K5" s="27">
        <f t="shared" si="2"/>
        <v>0.27272727272727271</v>
      </c>
      <c r="L5" s="55">
        <v>33</v>
      </c>
      <c r="M5" s="27">
        <f t="shared" si="3"/>
        <v>0.33</v>
      </c>
      <c r="N5" s="55">
        <v>80</v>
      </c>
      <c r="O5" s="27">
        <f t="shared" si="4"/>
        <v>1</v>
      </c>
      <c r="P5" s="55">
        <v>50</v>
      </c>
      <c r="Q5" s="27">
        <f t="shared" si="5"/>
        <v>0.5</v>
      </c>
      <c r="R5" s="15">
        <f t="shared" si="6"/>
        <v>3.7807575757575758</v>
      </c>
      <c r="S5" s="28">
        <v>2</v>
      </c>
    </row>
    <row r="6" spans="1:19" x14ac:dyDescent="0.25">
      <c r="A6" s="53">
        <v>28</v>
      </c>
      <c r="B6" s="54" t="s">
        <v>24</v>
      </c>
      <c r="C6" s="54" t="s">
        <v>25</v>
      </c>
      <c r="D6" s="25"/>
      <c r="E6" s="25"/>
      <c r="F6" s="55">
        <v>105</v>
      </c>
      <c r="G6" s="27">
        <f t="shared" si="0"/>
        <v>0.875</v>
      </c>
      <c r="H6" s="55">
        <v>92</v>
      </c>
      <c r="I6" s="27">
        <f t="shared" si="1"/>
        <v>0.83636363636363631</v>
      </c>
      <c r="J6" s="55">
        <v>67</v>
      </c>
      <c r="K6" s="27">
        <f t="shared" si="2"/>
        <v>0.30454545454545456</v>
      </c>
      <c r="L6" s="55">
        <v>46</v>
      </c>
      <c r="M6" s="27">
        <f t="shared" si="3"/>
        <v>0.46</v>
      </c>
      <c r="N6" s="55">
        <v>75</v>
      </c>
      <c r="O6" s="27">
        <f t="shared" si="4"/>
        <v>0.9375</v>
      </c>
      <c r="P6" s="55">
        <v>35</v>
      </c>
      <c r="Q6" s="27">
        <f t="shared" si="5"/>
        <v>0.35</v>
      </c>
      <c r="R6" s="15">
        <f t="shared" si="6"/>
        <v>3.7634090909090911</v>
      </c>
      <c r="S6" s="28">
        <v>3</v>
      </c>
    </row>
    <row r="7" spans="1:19" x14ac:dyDescent="0.25">
      <c r="A7" s="53">
        <v>29</v>
      </c>
      <c r="B7" s="54" t="s">
        <v>30</v>
      </c>
      <c r="C7" s="54" t="s">
        <v>31</v>
      </c>
      <c r="D7" s="25"/>
      <c r="E7" s="25"/>
      <c r="F7" s="55">
        <v>103</v>
      </c>
      <c r="G7" s="27">
        <f t="shared" si="0"/>
        <v>0.85833333333333328</v>
      </c>
      <c r="H7" s="55">
        <v>69</v>
      </c>
      <c r="I7" s="27">
        <f t="shared" si="1"/>
        <v>0.62727272727272732</v>
      </c>
      <c r="J7" s="55">
        <v>103</v>
      </c>
      <c r="K7" s="27">
        <f t="shared" si="2"/>
        <v>0.4681818181818182</v>
      </c>
      <c r="L7" s="55">
        <v>27</v>
      </c>
      <c r="M7" s="27">
        <f t="shared" si="3"/>
        <v>0.27</v>
      </c>
      <c r="N7" s="55">
        <v>70</v>
      </c>
      <c r="O7" s="27">
        <f t="shared" si="4"/>
        <v>0.875</v>
      </c>
      <c r="P7" s="55">
        <v>65</v>
      </c>
      <c r="Q7" s="27">
        <f t="shared" si="5"/>
        <v>0.65</v>
      </c>
      <c r="R7" s="15">
        <f t="shared" si="6"/>
        <v>3.7487878787878786</v>
      </c>
      <c r="S7" s="28">
        <v>4</v>
      </c>
    </row>
    <row r="8" spans="1:19" x14ac:dyDescent="0.25">
      <c r="A8" s="53">
        <v>5</v>
      </c>
      <c r="B8" s="54" t="s">
        <v>28</v>
      </c>
      <c r="C8" s="54" t="s">
        <v>21</v>
      </c>
      <c r="D8" s="25"/>
      <c r="E8" s="25"/>
      <c r="F8" s="55">
        <v>107</v>
      </c>
      <c r="G8" s="27">
        <f t="shared" si="0"/>
        <v>0.89166666666666672</v>
      </c>
      <c r="H8" s="55">
        <v>74</v>
      </c>
      <c r="I8" s="27">
        <f t="shared" si="1"/>
        <v>0.67272727272727273</v>
      </c>
      <c r="J8" s="55">
        <v>107</v>
      </c>
      <c r="K8" s="27">
        <f t="shared" si="2"/>
        <v>0.48636363636363639</v>
      </c>
      <c r="L8" s="55">
        <v>61</v>
      </c>
      <c r="M8" s="27">
        <f t="shared" si="3"/>
        <v>0.61</v>
      </c>
      <c r="N8" s="55">
        <v>70</v>
      </c>
      <c r="O8" s="27">
        <f t="shared" si="4"/>
        <v>0.875</v>
      </c>
      <c r="P8" s="55">
        <v>20</v>
      </c>
      <c r="Q8" s="27">
        <f t="shared" si="5"/>
        <v>0.2</v>
      </c>
      <c r="R8" s="15">
        <f t="shared" si="6"/>
        <v>3.7357575757575758</v>
      </c>
      <c r="S8" s="28">
        <v>5</v>
      </c>
    </row>
    <row r="9" spans="1:19" x14ac:dyDescent="0.25">
      <c r="A9" s="53">
        <v>18</v>
      </c>
      <c r="B9" s="54" t="s">
        <v>42</v>
      </c>
      <c r="C9" s="54" t="s">
        <v>43</v>
      </c>
      <c r="D9" s="25"/>
      <c r="E9" s="25"/>
      <c r="F9" s="55">
        <v>113</v>
      </c>
      <c r="G9" s="27">
        <f t="shared" si="0"/>
        <v>0.94166666666666665</v>
      </c>
      <c r="H9" s="55">
        <v>67</v>
      </c>
      <c r="I9" s="27">
        <f t="shared" si="1"/>
        <v>0.60909090909090913</v>
      </c>
      <c r="J9" s="55">
        <v>119</v>
      </c>
      <c r="K9" s="27">
        <f t="shared" si="2"/>
        <v>0.54090909090909089</v>
      </c>
      <c r="L9" s="55">
        <v>27</v>
      </c>
      <c r="M9" s="27">
        <f t="shared" si="3"/>
        <v>0.27</v>
      </c>
      <c r="N9" s="55">
        <v>80</v>
      </c>
      <c r="O9" s="27">
        <f t="shared" si="4"/>
        <v>1</v>
      </c>
      <c r="P9" s="55">
        <v>35</v>
      </c>
      <c r="Q9" s="27">
        <f t="shared" si="5"/>
        <v>0.35</v>
      </c>
      <c r="R9" s="15">
        <f t="shared" si="6"/>
        <v>3.7116666666666669</v>
      </c>
      <c r="S9" s="28">
        <v>6</v>
      </c>
    </row>
    <row r="10" spans="1:19" x14ac:dyDescent="0.25">
      <c r="A10" s="53">
        <v>27</v>
      </c>
      <c r="B10" s="54" t="s">
        <v>22</v>
      </c>
      <c r="C10" s="54" t="s">
        <v>23</v>
      </c>
      <c r="D10" s="25"/>
      <c r="E10" s="25"/>
      <c r="F10" s="55">
        <v>104</v>
      </c>
      <c r="G10" s="27">
        <f t="shared" si="0"/>
        <v>0.8666666666666667</v>
      </c>
      <c r="H10" s="55">
        <v>74</v>
      </c>
      <c r="I10" s="27">
        <f t="shared" si="1"/>
        <v>0.67272727272727273</v>
      </c>
      <c r="J10" s="55">
        <v>71</v>
      </c>
      <c r="K10" s="27">
        <f t="shared" si="2"/>
        <v>0.32272727272727275</v>
      </c>
      <c r="L10" s="55">
        <v>61</v>
      </c>
      <c r="M10" s="27">
        <f t="shared" si="3"/>
        <v>0.61</v>
      </c>
      <c r="N10" s="55">
        <v>65</v>
      </c>
      <c r="O10" s="27">
        <f t="shared" si="4"/>
        <v>0.8125</v>
      </c>
      <c r="P10" s="55">
        <v>40</v>
      </c>
      <c r="Q10" s="27">
        <f t="shared" si="5"/>
        <v>0.4</v>
      </c>
      <c r="R10" s="15">
        <f t="shared" si="6"/>
        <v>3.6846212121212121</v>
      </c>
      <c r="S10" s="28">
        <v>7</v>
      </c>
    </row>
    <row r="11" spans="1:19" s="16" customFormat="1" x14ac:dyDescent="0.25">
      <c r="A11" s="53">
        <v>3</v>
      </c>
      <c r="B11" s="54" t="s">
        <v>28</v>
      </c>
      <c r="C11" s="54" t="s">
        <v>29</v>
      </c>
      <c r="D11" s="25"/>
      <c r="E11" s="25"/>
      <c r="F11" s="55">
        <v>107</v>
      </c>
      <c r="G11" s="27">
        <f t="shared" si="0"/>
        <v>0.89166666666666672</v>
      </c>
      <c r="H11" s="55">
        <v>85</v>
      </c>
      <c r="I11" s="27">
        <f t="shared" si="1"/>
        <v>0.77272727272727271</v>
      </c>
      <c r="J11" s="55">
        <v>42</v>
      </c>
      <c r="K11" s="27">
        <f t="shared" si="2"/>
        <v>0.19090909090909092</v>
      </c>
      <c r="L11" s="55">
        <v>58</v>
      </c>
      <c r="M11" s="27">
        <f t="shared" si="3"/>
        <v>0.57999999999999996</v>
      </c>
      <c r="N11" s="55">
        <v>64</v>
      </c>
      <c r="O11" s="27">
        <f t="shared" si="4"/>
        <v>0.8</v>
      </c>
      <c r="P11" s="55">
        <v>40</v>
      </c>
      <c r="Q11" s="27">
        <f t="shared" si="5"/>
        <v>0.4</v>
      </c>
      <c r="R11" s="15">
        <f t="shared" si="6"/>
        <v>3.6353030303030303</v>
      </c>
      <c r="S11" s="28">
        <v>8</v>
      </c>
    </row>
    <row r="12" spans="1:19" s="16" customFormat="1" x14ac:dyDescent="0.25">
      <c r="A12" s="53">
        <v>16</v>
      </c>
      <c r="B12" s="54" t="s">
        <v>26</v>
      </c>
      <c r="C12" s="54" t="s">
        <v>27</v>
      </c>
      <c r="D12" s="25"/>
      <c r="E12" s="25"/>
      <c r="F12" s="55">
        <v>91</v>
      </c>
      <c r="G12" s="27">
        <f t="shared" si="0"/>
        <v>0.7583333333333333</v>
      </c>
      <c r="H12" s="55">
        <v>93</v>
      </c>
      <c r="I12" s="27">
        <f t="shared" si="1"/>
        <v>0.84545454545454546</v>
      </c>
      <c r="J12" s="55">
        <v>71</v>
      </c>
      <c r="K12" s="27">
        <f t="shared" si="2"/>
        <v>0.32272727272727275</v>
      </c>
      <c r="L12" s="55">
        <v>68</v>
      </c>
      <c r="M12" s="27">
        <f t="shared" si="3"/>
        <v>0.68</v>
      </c>
      <c r="N12" s="55">
        <v>45</v>
      </c>
      <c r="O12" s="27">
        <f t="shared" si="4"/>
        <v>0.5625</v>
      </c>
      <c r="P12" s="55">
        <v>35</v>
      </c>
      <c r="Q12" s="27">
        <f t="shared" si="5"/>
        <v>0.35</v>
      </c>
      <c r="R12" s="15">
        <f t="shared" si="6"/>
        <v>3.5190151515151515</v>
      </c>
      <c r="S12" s="28">
        <v>9</v>
      </c>
    </row>
    <row r="13" spans="1:19" s="16" customFormat="1" x14ac:dyDescent="0.25">
      <c r="A13" s="53">
        <v>20</v>
      </c>
      <c r="B13" s="54" t="s">
        <v>28</v>
      </c>
      <c r="C13" s="54" t="s">
        <v>39</v>
      </c>
      <c r="D13" s="25"/>
      <c r="E13" s="25"/>
      <c r="F13" s="55">
        <v>84</v>
      </c>
      <c r="G13" s="27">
        <f t="shared" si="0"/>
        <v>0.7</v>
      </c>
      <c r="H13" s="55">
        <v>59</v>
      </c>
      <c r="I13" s="27">
        <f t="shared" si="1"/>
        <v>0.53636363636363638</v>
      </c>
      <c r="J13" s="55">
        <v>69</v>
      </c>
      <c r="K13" s="27">
        <f t="shared" si="2"/>
        <v>0.31363636363636366</v>
      </c>
      <c r="L13" s="55">
        <v>54</v>
      </c>
      <c r="M13" s="27">
        <f t="shared" si="3"/>
        <v>0.54</v>
      </c>
      <c r="N13" s="55">
        <v>69</v>
      </c>
      <c r="O13" s="27">
        <f t="shared" si="4"/>
        <v>0.86250000000000004</v>
      </c>
      <c r="P13" s="55">
        <v>50</v>
      </c>
      <c r="Q13" s="27">
        <f t="shared" si="5"/>
        <v>0.5</v>
      </c>
      <c r="R13" s="15">
        <f t="shared" si="6"/>
        <v>3.4524999999999997</v>
      </c>
      <c r="S13" s="28">
        <v>10</v>
      </c>
    </row>
    <row r="14" spans="1:19" s="16" customFormat="1" x14ac:dyDescent="0.25">
      <c r="A14" s="53">
        <v>7</v>
      </c>
      <c r="B14" s="54" t="s">
        <v>40</v>
      </c>
      <c r="C14" s="54" t="s">
        <v>41</v>
      </c>
      <c r="D14" s="25"/>
      <c r="E14" s="25"/>
      <c r="F14" s="55">
        <v>96</v>
      </c>
      <c r="G14" s="27">
        <f t="shared" si="0"/>
        <v>0.8</v>
      </c>
      <c r="H14" s="55">
        <v>12</v>
      </c>
      <c r="I14" s="27">
        <f t="shared" si="1"/>
        <v>0.10909090909090909</v>
      </c>
      <c r="J14" s="55">
        <v>64</v>
      </c>
      <c r="K14" s="27">
        <f t="shared" si="2"/>
        <v>0.29090909090909089</v>
      </c>
      <c r="L14" s="55">
        <v>55</v>
      </c>
      <c r="M14" s="27">
        <f t="shared" si="3"/>
        <v>0.55000000000000004</v>
      </c>
      <c r="N14" s="55">
        <v>46</v>
      </c>
      <c r="O14" s="27">
        <f t="shared" si="4"/>
        <v>0.57499999999999996</v>
      </c>
      <c r="P14" s="55">
        <v>25</v>
      </c>
      <c r="Q14" s="27">
        <f t="shared" si="5"/>
        <v>0.25</v>
      </c>
      <c r="R14" s="15">
        <f t="shared" si="6"/>
        <v>2.5750000000000002</v>
      </c>
      <c r="S14" s="28">
        <v>11</v>
      </c>
    </row>
    <row r="15" spans="1:19" s="16" customFormat="1" x14ac:dyDescent="0.25">
      <c r="A15" s="53">
        <v>30</v>
      </c>
      <c r="B15" s="54" t="s">
        <v>56</v>
      </c>
      <c r="C15" s="54" t="s">
        <v>57</v>
      </c>
      <c r="D15" s="25"/>
      <c r="E15" s="25"/>
      <c r="F15" s="55">
        <v>87</v>
      </c>
      <c r="G15" s="27">
        <f t="shared" si="0"/>
        <v>0.72499999999999998</v>
      </c>
      <c r="H15" s="55">
        <v>36</v>
      </c>
      <c r="I15" s="27">
        <f t="shared" si="1"/>
        <v>0.32727272727272727</v>
      </c>
      <c r="J15" s="55">
        <v>41</v>
      </c>
      <c r="K15" s="27">
        <f t="shared" si="2"/>
        <v>0.18636363636363637</v>
      </c>
      <c r="L15" s="55">
        <v>27</v>
      </c>
      <c r="M15" s="27">
        <f t="shared" si="3"/>
        <v>0.27</v>
      </c>
      <c r="N15" s="55">
        <v>38</v>
      </c>
      <c r="O15" s="27">
        <f t="shared" si="4"/>
        <v>0.47499999999999998</v>
      </c>
      <c r="P15" s="55">
        <v>35</v>
      </c>
      <c r="Q15" s="27">
        <f t="shared" si="5"/>
        <v>0.35</v>
      </c>
      <c r="R15" s="15">
        <f t="shared" si="6"/>
        <v>2.3336363636363635</v>
      </c>
      <c r="S15" s="28">
        <v>12</v>
      </c>
    </row>
    <row r="16" spans="1:19" s="16" customFormat="1" x14ac:dyDescent="0.25">
      <c r="A16" s="53">
        <v>24</v>
      </c>
      <c r="B16" s="54" t="s">
        <v>47</v>
      </c>
      <c r="C16" s="54" t="s">
        <v>48</v>
      </c>
      <c r="D16" s="25"/>
      <c r="E16" s="25"/>
      <c r="F16" s="55">
        <v>80</v>
      </c>
      <c r="G16" s="27">
        <f t="shared" si="0"/>
        <v>0.66666666666666663</v>
      </c>
      <c r="H16" s="55">
        <v>52</v>
      </c>
      <c r="I16" s="27">
        <f t="shared" si="1"/>
        <v>0.47272727272727272</v>
      </c>
      <c r="J16" s="55">
        <v>16</v>
      </c>
      <c r="K16" s="27">
        <f t="shared" si="2"/>
        <v>7.2727272727272724E-2</v>
      </c>
      <c r="L16" s="55">
        <v>32</v>
      </c>
      <c r="M16" s="27">
        <f t="shared" si="3"/>
        <v>0.32</v>
      </c>
      <c r="N16" s="55">
        <v>29</v>
      </c>
      <c r="O16" s="27">
        <f t="shared" si="4"/>
        <v>0.36249999999999999</v>
      </c>
      <c r="P16" s="55">
        <v>35</v>
      </c>
      <c r="Q16" s="27">
        <f t="shared" si="5"/>
        <v>0.35</v>
      </c>
      <c r="R16" s="15">
        <f t="shared" si="6"/>
        <v>2.2446212121212121</v>
      </c>
      <c r="S16" s="28">
        <v>13</v>
      </c>
    </row>
    <row r="17" spans="1:19" s="16" customFormat="1" x14ac:dyDescent="0.25">
      <c r="A17" s="53">
        <v>25</v>
      </c>
      <c r="B17" s="54" t="s">
        <v>22</v>
      </c>
      <c r="C17" s="54" t="s">
        <v>125</v>
      </c>
      <c r="D17" s="25"/>
      <c r="E17" s="25"/>
      <c r="F17" s="55">
        <v>76</v>
      </c>
      <c r="G17" s="27">
        <f t="shared" si="0"/>
        <v>0.6333333333333333</v>
      </c>
      <c r="H17" s="55">
        <v>21</v>
      </c>
      <c r="I17" s="27">
        <f t="shared" si="1"/>
        <v>0.19090909090909092</v>
      </c>
      <c r="J17" s="55">
        <v>10</v>
      </c>
      <c r="K17" s="27">
        <f t="shared" si="2"/>
        <v>4.5454545454545456E-2</v>
      </c>
      <c r="L17" s="55">
        <v>30</v>
      </c>
      <c r="M17" s="27">
        <f t="shared" si="3"/>
        <v>0.3</v>
      </c>
      <c r="N17" s="55">
        <v>30</v>
      </c>
      <c r="O17" s="27">
        <f t="shared" si="4"/>
        <v>0.375</v>
      </c>
      <c r="P17" s="55">
        <v>15</v>
      </c>
      <c r="Q17" s="27">
        <f t="shared" si="5"/>
        <v>0.15</v>
      </c>
      <c r="R17" s="15">
        <f t="shared" si="6"/>
        <v>1.6946969696969696</v>
      </c>
      <c r="S17" s="28">
        <v>14</v>
      </c>
    </row>
    <row r="18" spans="1:19" x14ac:dyDescent="0.25">
      <c r="A18" s="29"/>
      <c r="B18" s="30"/>
      <c r="C18" s="30"/>
      <c r="D18" s="30"/>
      <c r="E18" s="30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31"/>
      <c r="Q18" s="32"/>
      <c r="R18" s="33"/>
      <c r="S18" s="34"/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104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99</v>
      </c>
      <c r="B20" s="18" t="s">
        <v>15</v>
      </c>
      <c r="C20" s="18" t="s">
        <v>16</v>
      </c>
      <c r="D20" s="19" t="s">
        <v>100</v>
      </c>
      <c r="E20" s="19" t="s">
        <v>101</v>
      </c>
      <c r="F20" s="20" t="s">
        <v>102</v>
      </c>
      <c r="G20" s="20" t="s">
        <v>17</v>
      </c>
      <c r="H20" s="21" t="s">
        <v>102</v>
      </c>
      <c r="I20" s="21" t="s">
        <v>17</v>
      </c>
      <c r="J20" s="20" t="s">
        <v>102</v>
      </c>
      <c r="K20" s="20" t="s">
        <v>17</v>
      </c>
      <c r="L20" s="21" t="s">
        <v>102</v>
      </c>
      <c r="M20" s="21" t="s">
        <v>17</v>
      </c>
      <c r="N20" s="20" t="s">
        <v>102</v>
      </c>
      <c r="O20" s="20" t="s">
        <v>17</v>
      </c>
      <c r="P20" s="21" t="s">
        <v>102</v>
      </c>
      <c r="Q20" s="21" t="s">
        <v>17</v>
      </c>
      <c r="R20" s="22" t="s">
        <v>17</v>
      </c>
      <c r="S20" s="23" t="s">
        <v>103</v>
      </c>
    </row>
    <row r="21" spans="1:19" x14ac:dyDescent="0.25">
      <c r="A21" s="53">
        <v>14</v>
      </c>
      <c r="B21" s="54" t="s">
        <v>62</v>
      </c>
      <c r="C21" s="54" t="s">
        <v>63</v>
      </c>
      <c r="D21" s="54"/>
      <c r="E21" s="54"/>
      <c r="F21" s="55">
        <v>106</v>
      </c>
      <c r="G21" s="27">
        <f t="shared" ref="G21:G31" si="7">(F21/120)</f>
        <v>0.8833333333333333</v>
      </c>
      <c r="H21" s="55">
        <v>92</v>
      </c>
      <c r="I21" s="27">
        <f t="shared" ref="I21:I31" si="8">(H21/110)</f>
        <v>0.83636363636363631</v>
      </c>
      <c r="J21" s="55">
        <v>100</v>
      </c>
      <c r="K21" s="27">
        <f t="shared" ref="K21:K31" si="9">(J21/220)</f>
        <v>0.45454545454545453</v>
      </c>
      <c r="L21" s="55">
        <v>52</v>
      </c>
      <c r="M21" s="27">
        <f t="shared" ref="M21:M31" si="10">(L21/100)</f>
        <v>0.52</v>
      </c>
      <c r="N21" s="55">
        <v>60</v>
      </c>
      <c r="O21" s="27">
        <f t="shared" ref="O21:O31" si="11">(N21/80)</f>
        <v>0.75</v>
      </c>
      <c r="P21" s="55">
        <v>130</v>
      </c>
      <c r="Q21" s="27">
        <f t="shared" ref="Q21:Q31" si="12">(P21/250)</f>
        <v>0.52</v>
      </c>
      <c r="R21" s="15">
        <f t="shared" ref="R21:R31" si="13">G21+I21+K21+M21+O21+Q21</f>
        <v>3.9642424242424243</v>
      </c>
      <c r="S21" s="28">
        <v>1</v>
      </c>
    </row>
    <row r="22" spans="1:19" x14ac:dyDescent="0.25">
      <c r="A22" s="53">
        <v>13</v>
      </c>
      <c r="B22" s="54" t="s">
        <v>28</v>
      </c>
      <c r="C22" s="54" t="s">
        <v>29</v>
      </c>
      <c r="D22" s="54"/>
      <c r="E22" s="54"/>
      <c r="F22" s="55">
        <v>98</v>
      </c>
      <c r="G22" s="27">
        <f t="shared" si="7"/>
        <v>0.81666666666666665</v>
      </c>
      <c r="H22" s="55">
        <v>68</v>
      </c>
      <c r="I22" s="27">
        <f t="shared" si="8"/>
        <v>0.61818181818181817</v>
      </c>
      <c r="J22" s="55">
        <v>60</v>
      </c>
      <c r="K22" s="27">
        <f t="shared" si="9"/>
        <v>0.27272727272727271</v>
      </c>
      <c r="L22" s="55">
        <v>55</v>
      </c>
      <c r="M22" s="27">
        <f t="shared" si="10"/>
        <v>0.55000000000000004</v>
      </c>
      <c r="N22" s="55">
        <v>68</v>
      </c>
      <c r="O22" s="27">
        <f t="shared" si="11"/>
        <v>0.85</v>
      </c>
      <c r="P22" s="55">
        <v>200</v>
      </c>
      <c r="Q22" s="27">
        <f t="shared" si="12"/>
        <v>0.8</v>
      </c>
      <c r="R22" s="15">
        <f t="shared" si="13"/>
        <v>3.9075757575757581</v>
      </c>
      <c r="S22" s="28">
        <v>2</v>
      </c>
    </row>
    <row r="23" spans="1:19" x14ac:dyDescent="0.25">
      <c r="A23" s="53">
        <v>10</v>
      </c>
      <c r="B23" s="54" t="s">
        <v>30</v>
      </c>
      <c r="C23" s="54" t="s">
        <v>61</v>
      </c>
      <c r="D23" s="54"/>
      <c r="E23" s="54"/>
      <c r="F23" s="55">
        <v>104</v>
      </c>
      <c r="G23" s="27">
        <f t="shared" si="7"/>
        <v>0.8666666666666667</v>
      </c>
      <c r="H23" s="55">
        <v>56</v>
      </c>
      <c r="I23" s="27">
        <f t="shared" si="8"/>
        <v>0.50909090909090904</v>
      </c>
      <c r="J23" s="55">
        <v>67</v>
      </c>
      <c r="K23" s="27">
        <f t="shared" si="9"/>
        <v>0.30454545454545456</v>
      </c>
      <c r="L23" s="55">
        <v>48</v>
      </c>
      <c r="M23" s="27">
        <f t="shared" si="10"/>
        <v>0.48</v>
      </c>
      <c r="N23" s="55">
        <v>79</v>
      </c>
      <c r="O23" s="27">
        <f t="shared" si="11"/>
        <v>0.98750000000000004</v>
      </c>
      <c r="P23" s="55">
        <v>160</v>
      </c>
      <c r="Q23" s="27">
        <f t="shared" si="12"/>
        <v>0.64</v>
      </c>
      <c r="R23" s="15">
        <f t="shared" si="13"/>
        <v>3.7878030303030301</v>
      </c>
      <c r="S23" s="28">
        <v>3</v>
      </c>
    </row>
    <row r="24" spans="1:19" x14ac:dyDescent="0.25">
      <c r="A24" s="53">
        <v>1</v>
      </c>
      <c r="B24" s="54" t="s">
        <v>32</v>
      </c>
      <c r="C24" s="54" t="s">
        <v>33</v>
      </c>
      <c r="D24" s="54"/>
      <c r="E24" s="54"/>
      <c r="F24" s="55">
        <v>107</v>
      </c>
      <c r="G24" s="27">
        <f t="shared" si="7"/>
        <v>0.89166666666666672</v>
      </c>
      <c r="H24" s="55">
        <v>32</v>
      </c>
      <c r="I24" s="27">
        <f t="shared" si="8"/>
        <v>0.29090909090909089</v>
      </c>
      <c r="J24" s="55">
        <v>68</v>
      </c>
      <c r="K24" s="27">
        <f t="shared" si="9"/>
        <v>0.30909090909090908</v>
      </c>
      <c r="L24" s="55">
        <v>73</v>
      </c>
      <c r="M24" s="27">
        <f t="shared" si="10"/>
        <v>0.73</v>
      </c>
      <c r="N24" s="55">
        <v>75</v>
      </c>
      <c r="O24" s="27">
        <f t="shared" si="11"/>
        <v>0.9375</v>
      </c>
      <c r="P24" s="55">
        <v>120</v>
      </c>
      <c r="Q24" s="27">
        <f t="shared" si="12"/>
        <v>0.48</v>
      </c>
      <c r="R24" s="15">
        <f t="shared" si="13"/>
        <v>3.6391666666666667</v>
      </c>
      <c r="S24" s="28">
        <v>4</v>
      </c>
    </row>
    <row r="25" spans="1:19" x14ac:dyDescent="0.25">
      <c r="A25" s="53">
        <v>15</v>
      </c>
      <c r="B25" s="54" t="s">
        <v>28</v>
      </c>
      <c r="C25" s="54" t="s">
        <v>21</v>
      </c>
      <c r="D25" s="54"/>
      <c r="E25" s="54"/>
      <c r="F25" s="55">
        <v>95</v>
      </c>
      <c r="G25" s="27">
        <f t="shared" si="7"/>
        <v>0.79166666666666663</v>
      </c>
      <c r="H25" s="55">
        <v>80</v>
      </c>
      <c r="I25" s="27">
        <f t="shared" si="8"/>
        <v>0.72727272727272729</v>
      </c>
      <c r="J25" s="55">
        <v>77</v>
      </c>
      <c r="K25" s="27">
        <f t="shared" si="9"/>
        <v>0.35</v>
      </c>
      <c r="L25" s="55">
        <v>70</v>
      </c>
      <c r="M25" s="27">
        <f t="shared" si="10"/>
        <v>0.7</v>
      </c>
      <c r="N25" s="55">
        <v>40</v>
      </c>
      <c r="O25" s="27">
        <f t="shared" si="11"/>
        <v>0.5</v>
      </c>
      <c r="P25" s="55">
        <v>140</v>
      </c>
      <c r="Q25" s="27">
        <f t="shared" si="12"/>
        <v>0.56000000000000005</v>
      </c>
      <c r="R25" s="15">
        <f t="shared" si="13"/>
        <v>3.6289393939393944</v>
      </c>
      <c r="S25" s="28">
        <v>5</v>
      </c>
    </row>
    <row r="26" spans="1:19" x14ac:dyDescent="0.25">
      <c r="A26" s="53">
        <v>22</v>
      </c>
      <c r="B26" s="54" t="s">
        <v>73</v>
      </c>
      <c r="C26" s="54" t="s">
        <v>74</v>
      </c>
      <c r="D26" s="54"/>
      <c r="E26" s="54"/>
      <c r="F26" s="55">
        <v>94</v>
      </c>
      <c r="G26" s="27">
        <f t="shared" si="7"/>
        <v>0.78333333333333333</v>
      </c>
      <c r="H26" s="55">
        <v>47</v>
      </c>
      <c r="I26" s="27">
        <f t="shared" si="8"/>
        <v>0.42727272727272725</v>
      </c>
      <c r="J26" s="55">
        <v>54</v>
      </c>
      <c r="K26" s="27">
        <f t="shared" si="9"/>
        <v>0.24545454545454545</v>
      </c>
      <c r="L26" s="55">
        <v>51</v>
      </c>
      <c r="M26" s="27">
        <f t="shared" si="10"/>
        <v>0.51</v>
      </c>
      <c r="N26" s="55">
        <v>65</v>
      </c>
      <c r="O26" s="27">
        <f t="shared" si="11"/>
        <v>0.8125</v>
      </c>
      <c r="P26" s="55">
        <v>140</v>
      </c>
      <c r="Q26" s="27">
        <f t="shared" si="12"/>
        <v>0.56000000000000005</v>
      </c>
      <c r="R26" s="15">
        <f t="shared" si="13"/>
        <v>3.3385606060606059</v>
      </c>
      <c r="S26" s="28">
        <v>6</v>
      </c>
    </row>
    <row r="27" spans="1:19" x14ac:dyDescent="0.25">
      <c r="A27" s="53">
        <v>8</v>
      </c>
      <c r="B27" s="54" t="s">
        <v>28</v>
      </c>
      <c r="C27" s="54" t="s">
        <v>70</v>
      </c>
      <c r="D27" s="54"/>
      <c r="E27" s="54"/>
      <c r="F27" s="55">
        <v>89</v>
      </c>
      <c r="G27" s="27">
        <f t="shared" si="7"/>
        <v>0.7416666666666667</v>
      </c>
      <c r="H27" s="55">
        <v>58</v>
      </c>
      <c r="I27" s="27">
        <f t="shared" si="8"/>
        <v>0.52727272727272723</v>
      </c>
      <c r="J27" s="55">
        <v>51</v>
      </c>
      <c r="K27" s="27">
        <f t="shared" si="9"/>
        <v>0.23181818181818181</v>
      </c>
      <c r="L27" s="55">
        <v>80</v>
      </c>
      <c r="M27" s="27">
        <f t="shared" si="10"/>
        <v>0.8</v>
      </c>
      <c r="N27" s="55">
        <v>49</v>
      </c>
      <c r="O27" s="27">
        <f t="shared" si="11"/>
        <v>0.61250000000000004</v>
      </c>
      <c r="P27" s="55">
        <v>86</v>
      </c>
      <c r="Q27" s="27">
        <f t="shared" si="12"/>
        <v>0.34399999999999997</v>
      </c>
      <c r="R27" s="15">
        <f t="shared" si="13"/>
        <v>3.2572575757575755</v>
      </c>
      <c r="S27" s="28">
        <v>7</v>
      </c>
    </row>
    <row r="28" spans="1:19" x14ac:dyDescent="0.25">
      <c r="A28" s="53">
        <v>26</v>
      </c>
      <c r="B28" s="54" t="s">
        <v>66</v>
      </c>
      <c r="C28" s="54" t="s">
        <v>67</v>
      </c>
      <c r="D28" s="54"/>
      <c r="E28" s="54"/>
      <c r="F28" s="55">
        <v>86</v>
      </c>
      <c r="G28" s="27">
        <f t="shared" si="7"/>
        <v>0.71666666666666667</v>
      </c>
      <c r="H28" s="55">
        <v>74</v>
      </c>
      <c r="I28" s="27">
        <f t="shared" si="8"/>
        <v>0.67272727272727273</v>
      </c>
      <c r="J28" s="55">
        <v>25</v>
      </c>
      <c r="K28" s="27">
        <f t="shared" si="9"/>
        <v>0.11363636363636363</v>
      </c>
      <c r="L28" s="55">
        <v>56</v>
      </c>
      <c r="M28" s="27">
        <f t="shared" si="10"/>
        <v>0.56000000000000005</v>
      </c>
      <c r="N28" s="55">
        <v>40</v>
      </c>
      <c r="O28" s="27">
        <f t="shared" si="11"/>
        <v>0.5</v>
      </c>
      <c r="P28" s="55">
        <v>150</v>
      </c>
      <c r="Q28" s="27">
        <f t="shared" si="12"/>
        <v>0.6</v>
      </c>
      <c r="R28" s="15">
        <f t="shared" si="13"/>
        <v>3.1630303030303031</v>
      </c>
      <c r="S28" s="28">
        <v>8</v>
      </c>
    </row>
    <row r="29" spans="1:19" x14ac:dyDescent="0.25">
      <c r="A29" s="53">
        <v>6</v>
      </c>
      <c r="B29" s="54" t="s">
        <v>64</v>
      </c>
      <c r="C29" s="54" t="s">
        <v>129</v>
      </c>
      <c r="D29" s="54"/>
      <c r="E29" s="54"/>
      <c r="F29" s="55">
        <v>79</v>
      </c>
      <c r="G29" s="27">
        <f t="shared" si="7"/>
        <v>0.65833333333333333</v>
      </c>
      <c r="H29" s="55">
        <v>41</v>
      </c>
      <c r="I29" s="27">
        <f t="shared" si="8"/>
        <v>0.37272727272727274</v>
      </c>
      <c r="J29" s="55">
        <v>29</v>
      </c>
      <c r="K29" s="27">
        <f t="shared" si="9"/>
        <v>0.13181818181818181</v>
      </c>
      <c r="L29" s="55">
        <v>62</v>
      </c>
      <c r="M29" s="27">
        <f t="shared" si="10"/>
        <v>0.62</v>
      </c>
      <c r="N29" s="55">
        <v>61</v>
      </c>
      <c r="O29" s="27">
        <f t="shared" si="11"/>
        <v>0.76249999999999996</v>
      </c>
      <c r="P29" s="55">
        <v>140</v>
      </c>
      <c r="Q29" s="27">
        <f t="shared" si="12"/>
        <v>0.56000000000000005</v>
      </c>
      <c r="R29" s="15">
        <f t="shared" si="13"/>
        <v>3.1053787878787875</v>
      </c>
      <c r="S29" s="28">
        <v>9</v>
      </c>
    </row>
    <row r="30" spans="1:19" x14ac:dyDescent="0.25">
      <c r="A30" s="53">
        <v>12</v>
      </c>
      <c r="B30" s="54" t="s">
        <v>52</v>
      </c>
      <c r="C30" s="54" t="s">
        <v>53</v>
      </c>
      <c r="D30" s="54"/>
      <c r="E30" s="54"/>
      <c r="F30" s="55">
        <v>92</v>
      </c>
      <c r="G30" s="27">
        <f t="shared" si="7"/>
        <v>0.76666666666666672</v>
      </c>
      <c r="H30" s="55">
        <v>33</v>
      </c>
      <c r="I30" s="27">
        <f t="shared" si="8"/>
        <v>0.3</v>
      </c>
      <c r="J30" s="55">
        <v>73</v>
      </c>
      <c r="K30" s="27">
        <f t="shared" si="9"/>
        <v>0.33181818181818185</v>
      </c>
      <c r="L30" s="55">
        <v>23</v>
      </c>
      <c r="M30" s="27">
        <f t="shared" si="10"/>
        <v>0.23</v>
      </c>
      <c r="N30" s="55">
        <v>60</v>
      </c>
      <c r="O30" s="27">
        <f t="shared" si="11"/>
        <v>0.75</v>
      </c>
      <c r="P30" s="55">
        <v>140</v>
      </c>
      <c r="Q30" s="27">
        <f t="shared" si="12"/>
        <v>0.56000000000000005</v>
      </c>
      <c r="R30" s="15">
        <f t="shared" si="13"/>
        <v>2.9384848484848485</v>
      </c>
      <c r="S30" s="28">
        <v>10</v>
      </c>
    </row>
    <row r="31" spans="1:19" x14ac:dyDescent="0.25">
      <c r="A31" s="53">
        <v>17</v>
      </c>
      <c r="B31" s="54" t="s">
        <v>28</v>
      </c>
      <c r="C31" s="54" t="s">
        <v>78</v>
      </c>
      <c r="D31" s="54"/>
      <c r="E31" s="54"/>
      <c r="F31" s="55">
        <v>71</v>
      </c>
      <c r="G31" s="27">
        <f t="shared" si="7"/>
        <v>0.59166666666666667</v>
      </c>
      <c r="H31" s="55">
        <v>36</v>
      </c>
      <c r="I31" s="27">
        <f t="shared" si="8"/>
        <v>0.32727272727272727</v>
      </c>
      <c r="J31" s="55">
        <v>28</v>
      </c>
      <c r="K31" s="27">
        <f t="shared" si="9"/>
        <v>0.12727272727272726</v>
      </c>
      <c r="L31" s="55">
        <v>43</v>
      </c>
      <c r="M31" s="27">
        <f t="shared" si="10"/>
        <v>0.43</v>
      </c>
      <c r="N31" s="55">
        <v>29</v>
      </c>
      <c r="O31" s="27">
        <f t="shared" si="11"/>
        <v>0.36249999999999999</v>
      </c>
      <c r="P31" s="55">
        <v>46</v>
      </c>
      <c r="Q31" s="27">
        <f t="shared" si="12"/>
        <v>0.184</v>
      </c>
      <c r="R31" s="15">
        <f t="shared" si="13"/>
        <v>2.0227121212121211</v>
      </c>
      <c r="S31" s="28">
        <v>11</v>
      </c>
    </row>
    <row r="32" spans="1:19" x14ac:dyDescent="0.25">
      <c r="A32" s="40"/>
      <c r="B32" s="30" t="s">
        <v>105</v>
      </c>
      <c r="C32" s="30" t="s">
        <v>105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34"/>
    </row>
    <row r="33" spans="1:20" ht="15.75" x14ac:dyDescent="0.25">
      <c r="A33" s="35"/>
      <c r="B33" s="36"/>
      <c r="C33" s="36"/>
      <c r="D33" s="37"/>
      <c r="E33" s="37"/>
      <c r="F33" s="65" t="s">
        <v>106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38"/>
      <c r="S33" s="39"/>
    </row>
    <row r="34" spans="1:20" x14ac:dyDescent="0.25">
      <c r="A34" s="17" t="s">
        <v>99</v>
      </c>
      <c r="B34" s="18" t="s">
        <v>15</v>
      </c>
      <c r="C34" s="18" t="s">
        <v>16</v>
      </c>
      <c r="D34" s="19" t="s">
        <v>100</v>
      </c>
      <c r="E34" s="19" t="s">
        <v>101</v>
      </c>
      <c r="F34" s="20" t="s">
        <v>102</v>
      </c>
      <c r="G34" s="20" t="s">
        <v>17</v>
      </c>
      <c r="H34" s="21" t="s">
        <v>102</v>
      </c>
      <c r="I34" s="21" t="s">
        <v>17</v>
      </c>
      <c r="J34" s="20" t="s">
        <v>102</v>
      </c>
      <c r="K34" s="20" t="s">
        <v>17</v>
      </c>
      <c r="L34" s="21" t="s">
        <v>102</v>
      </c>
      <c r="M34" s="21" t="s">
        <v>17</v>
      </c>
      <c r="N34" s="20" t="s">
        <v>102</v>
      </c>
      <c r="O34" s="20" t="s">
        <v>17</v>
      </c>
      <c r="P34" s="21" t="s">
        <v>102</v>
      </c>
      <c r="Q34" s="21" t="s">
        <v>17</v>
      </c>
      <c r="R34" s="22" t="s">
        <v>17</v>
      </c>
      <c r="S34" s="23" t="s">
        <v>103</v>
      </c>
    </row>
    <row r="35" spans="1:20" x14ac:dyDescent="0.25">
      <c r="A35" s="53">
        <v>2</v>
      </c>
      <c r="B35" s="54" t="s">
        <v>126</v>
      </c>
      <c r="C35" s="54" t="s">
        <v>86</v>
      </c>
      <c r="D35" s="56"/>
      <c r="E35" s="56"/>
      <c r="F35" s="55">
        <v>112</v>
      </c>
      <c r="G35" s="27">
        <f>(F35/120)</f>
        <v>0.93333333333333335</v>
      </c>
      <c r="H35" s="55">
        <v>63</v>
      </c>
      <c r="I35" s="27">
        <f>(H35/110)</f>
        <v>0.57272727272727275</v>
      </c>
      <c r="J35" s="55">
        <v>75</v>
      </c>
      <c r="K35" s="27">
        <f>(J35/220)</f>
        <v>0.34090909090909088</v>
      </c>
      <c r="L35" s="55">
        <v>97</v>
      </c>
      <c r="M35" s="27">
        <f>(L35/100)</f>
        <v>0.97</v>
      </c>
      <c r="N35" s="55">
        <v>75</v>
      </c>
      <c r="O35" s="27">
        <f>(N35/80)</f>
        <v>0.9375</v>
      </c>
      <c r="P35" s="55">
        <v>50</v>
      </c>
      <c r="Q35" s="27">
        <f>(P35/100)</f>
        <v>0.5</v>
      </c>
      <c r="R35" s="15">
        <f>G35+I35+K35+M35+O35+Q35</f>
        <v>4.2544696969696965</v>
      </c>
      <c r="S35" s="28">
        <v>1</v>
      </c>
      <c r="T35" s="16" t="s">
        <v>107</v>
      </c>
    </row>
    <row r="36" spans="1:20" x14ac:dyDescent="0.25">
      <c r="A36" s="53">
        <v>9</v>
      </c>
      <c r="B36" s="54" t="s">
        <v>18</v>
      </c>
      <c r="C36" s="54" t="s">
        <v>128</v>
      </c>
      <c r="D36" s="56"/>
      <c r="E36" s="56"/>
      <c r="F36" s="55">
        <v>113</v>
      </c>
      <c r="G36" s="27">
        <f>(F36/120)</f>
        <v>0.94166666666666665</v>
      </c>
      <c r="H36" s="55">
        <v>58</v>
      </c>
      <c r="I36" s="27">
        <f>(H36/110)</f>
        <v>0.52727272727272723</v>
      </c>
      <c r="J36" s="55">
        <v>85</v>
      </c>
      <c r="K36" s="27">
        <f>(J36/220)</f>
        <v>0.38636363636363635</v>
      </c>
      <c r="L36" s="55">
        <v>95</v>
      </c>
      <c r="M36" s="27">
        <f>(L36/100)</f>
        <v>0.95</v>
      </c>
      <c r="N36" s="55">
        <v>70</v>
      </c>
      <c r="O36" s="27">
        <f>(N36/80)</f>
        <v>0.875</v>
      </c>
      <c r="P36" s="55">
        <v>40</v>
      </c>
      <c r="Q36" s="27">
        <f>(P36/100)</f>
        <v>0.4</v>
      </c>
      <c r="R36" s="15">
        <f>G36+I36+K36+M36+O36+Q36</f>
        <v>4.0803030303030301</v>
      </c>
      <c r="S36" s="28">
        <v>2</v>
      </c>
      <c r="T36" s="16" t="s">
        <v>107</v>
      </c>
    </row>
    <row r="37" spans="1:20" x14ac:dyDescent="0.25">
      <c r="A37" s="53">
        <v>4</v>
      </c>
      <c r="B37" s="54" t="s">
        <v>87</v>
      </c>
      <c r="C37" s="54" t="s">
        <v>63</v>
      </c>
      <c r="D37" s="56"/>
      <c r="E37" s="56"/>
      <c r="F37" s="55">
        <v>67</v>
      </c>
      <c r="G37" s="27">
        <f>(F37/120)</f>
        <v>0.55833333333333335</v>
      </c>
      <c r="H37" s="55">
        <v>44</v>
      </c>
      <c r="I37" s="27">
        <f>(H37/110)</f>
        <v>0.4</v>
      </c>
      <c r="J37" s="55">
        <v>77</v>
      </c>
      <c r="K37" s="27">
        <f>(J37/220)</f>
        <v>0.35</v>
      </c>
      <c r="L37" s="55">
        <v>82</v>
      </c>
      <c r="M37" s="27">
        <f>(L37/100)</f>
        <v>0.82</v>
      </c>
      <c r="N37" s="55">
        <v>55</v>
      </c>
      <c r="O37" s="27">
        <f>(N37/80)</f>
        <v>0.6875</v>
      </c>
      <c r="P37" s="55">
        <v>35</v>
      </c>
      <c r="Q37" s="27">
        <f>(P37/100)</f>
        <v>0.35</v>
      </c>
      <c r="R37" s="15">
        <f>G37+I37+K37+M37+O37+Q37</f>
        <v>3.1658333333333335</v>
      </c>
      <c r="S37" s="28">
        <v>3</v>
      </c>
      <c r="T37" s="16" t="s">
        <v>107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Průběžné výsledky 2024</vt:lpstr>
      <vt:lpstr>Žalany I. kolo</vt:lpstr>
      <vt:lpstr>Varnsdorf II. kolo</vt:lpstr>
      <vt:lpstr>Nečichy III. kolo</vt:lpstr>
      <vt:lpstr>Žalany IV. kolo</vt:lpstr>
      <vt:lpstr>Varnsdorf V. kolo</vt:lpstr>
      <vt:lpstr>Kadaň VI. kolo</vt:lpstr>
      <vt:lpstr>Nečichy VII. kolo</vt:lpstr>
      <vt:lpstr>Kadaň VIII. kolo</vt:lpstr>
      <vt:lpstr>'Průběžné výsledky 2024'!Excel_BuiltIn__FilterDatabase</vt:lpstr>
      <vt:lpstr>'Nečichy III. kolo'!Oblast_tisku</vt:lpstr>
      <vt:lpstr>'Nečichy VII. kolo'!Oblast_tisku</vt:lpstr>
      <vt:lpstr>'Průběžné výsledky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Prepletaný</dc:creator>
  <dc:description/>
  <cp:lastModifiedBy>Tomáš Křemenák</cp:lastModifiedBy>
  <cp:revision>76</cp:revision>
  <cp:lastPrinted>2024-09-15T12:22:26Z</cp:lastPrinted>
  <dcterms:created xsi:type="dcterms:W3CDTF">2024-03-20T10:00:52Z</dcterms:created>
  <dcterms:modified xsi:type="dcterms:W3CDTF">2024-10-13T15:57:35Z</dcterms:modified>
  <dc:language>cs-CZ</dc:language>
</cp:coreProperties>
</file>