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1"/>
  </bookViews>
  <sheets>
    <sheet name="Průběžné výsledky 2023" sheetId="1" r:id="rId1"/>
    <sheet name="X. Varnsdorf " sheetId="11" r:id="rId2"/>
    <sheet name="I. kolo Varnsdorf" sheetId="2" r:id="rId3"/>
    <sheet name="II. kolo Žalany" sheetId="3" r:id="rId4"/>
    <sheet name="III. kolo Kadaň" sheetId="4" r:id="rId5"/>
    <sheet name="IV. kolo Nečichy" sheetId="5" r:id="rId6"/>
    <sheet name="V. kolo Skalice" sheetId="6" r:id="rId7"/>
    <sheet name="VI. kolo Žalany" sheetId="7" r:id="rId8"/>
    <sheet name="VII. kolo Kadaň" sheetId="8" r:id="rId9"/>
    <sheet name="VIII. kolo Skalice" sheetId="9" r:id="rId10"/>
    <sheet name="IX. kolo Nečichy" sheetId="10" r:id="rId11"/>
  </sheets>
  <definedNames>
    <definedName name="Excel_BuiltIn__FilterDatabase" localSheetId="0">'Průběžné výsledky 2023'!$A$35:$Q$43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3" i="11"/>
  <c r="O23"/>
  <c r="M23"/>
  <c r="K23"/>
  <c r="I23"/>
  <c r="G23"/>
  <c r="Q20"/>
  <c r="O20"/>
  <c r="M20"/>
  <c r="K20"/>
  <c r="I20"/>
  <c r="G20"/>
  <c r="Q22"/>
  <c r="O22"/>
  <c r="M22"/>
  <c r="K22"/>
  <c r="I22"/>
  <c r="G22"/>
  <c r="Q21"/>
  <c r="O21"/>
  <c r="M21"/>
  <c r="K21"/>
  <c r="I21"/>
  <c r="G21"/>
  <c r="Q13"/>
  <c r="O13"/>
  <c r="M13"/>
  <c r="K13"/>
  <c r="I13"/>
  <c r="G13"/>
  <c r="Q18"/>
  <c r="O18"/>
  <c r="M18"/>
  <c r="K18"/>
  <c r="I18"/>
  <c r="G18"/>
  <c r="Q16"/>
  <c r="O16"/>
  <c r="M16"/>
  <c r="K16"/>
  <c r="I16"/>
  <c r="G16"/>
  <c r="Q14"/>
  <c r="O14"/>
  <c r="M14"/>
  <c r="K14"/>
  <c r="I14"/>
  <c r="G14"/>
  <c r="Q15"/>
  <c r="O15"/>
  <c r="M15"/>
  <c r="K15"/>
  <c r="I15"/>
  <c r="G15"/>
  <c r="Q17"/>
  <c r="O17"/>
  <c r="M17"/>
  <c r="K17"/>
  <c r="I17"/>
  <c r="G17"/>
  <c r="Q10"/>
  <c r="O10"/>
  <c r="M10"/>
  <c r="K10"/>
  <c r="I10"/>
  <c r="G10"/>
  <c r="Q8"/>
  <c r="O8"/>
  <c r="M8"/>
  <c r="K8"/>
  <c r="I8"/>
  <c r="G8"/>
  <c r="Q7"/>
  <c r="O7"/>
  <c r="M7"/>
  <c r="K7"/>
  <c r="I7"/>
  <c r="G7"/>
  <c r="Q11"/>
  <c r="O11"/>
  <c r="M11"/>
  <c r="K11"/>
  <c r="I11"/>
  <c r="G11"/>
  <c r="Q5"/>
  <c r="O5"/>
  <c r="M5"/>
  <c r="K5"/>
  <c r="I5"/>
  <c r="G5"/>
  <c r="Q4"/>
  <c r="O4"/>
  <c r="M4"/>
  <c r="K4"/>
  <c r="I4"/>
  <c r="G4"/>
  <c r="Q6"/>
  <c r="O6"/>
  <c r="M6"/>
  <c r="K6"/>
  <c r="I6"/>
  <c r="G6"/>
  <c r="Q9"/>
  <c r="O9"/>
  <c r="M9"/>
  <c r="K9"/>
  <c r="I9"/>
  <c r="G9"/>
  <c r="Q30" i="10"/>
  <c r="O30"/>
  <c r="M30"/>
  <c r="K30"/>
  <c r="I30"/>
  <c r="G30"/>
  <c r="R30" s="1"/>
  <c r="Q29"/>
  <c r="O29"/>
  <c r="M29"/>
  <c r="K29"/>
  <c r="I29"/>
  <c r="G29"/>
  <c r="R29" s="1"/>
  <c r="Q28"/>
  <c r="O28"/>
  <c r="M28"/>
  <c r="K28"/>
  <c r="I28"/>
  <c r="G28"/>
  <c r="R28" s="1"/>
  <c r="Q27"/>
  <c r="O27"/>
  <c r="M27"/>
  <c r="K27"/>
  <c r="I27"/>
  <c r="G27"/>
  <c r="R27" s="1"/>
  <c r="Q24"/>
  <c r="O24"/>
  <c r="M24"/>
  <c r="K24"/>
  <c r="I24"/>
  <c r="G24"/>
  <c r="R24" s="1"/>
  <c r="Q23"/>
  <c r="O23"/>
  <c r="M23"/>
  <c r="K23"/>
  <c r="I23"/>
  <c r="G23"/>
  <c r="R23" s="1"/>
  <c r="Q22"/>
  <c r="O22"/>
  <c r="M22"/>
  <c r="K22"/>
  <c r="I22"/>
  <c r="G22"/>
  <c r="R22" s="1"/>
  <c r="Q21"/>
  <c r="O21"/>
  <c r="M21"/>
  <c r="K21"/>
  <c r="I21"/>
  <c r="G21"/>
  <c r="R21" s="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I18"/>
  <c r="G18"/>
  <c r="R18" s="1"/>
  <c r="Q17"/>
  <c r="O17"/>
  <c r="M17"/>
  <c r="K17"/>
  <c r="I17"/>
  <c r="G17"/>
  <c r="R17" s="1"/>
  <c r="Q16"/>
  <c r="O16"/>
  <c r="M16"/>
  <c r="K16"/>
  <c r="I16"/>
  <c r="G16"/>
  <c r="R16" s="1"/>
  <c r="Q15"/>
  <c r="O15"/>
  <c r="M15"/>
  <c r="K15"/>
  <c r="I15"/>
  <c r="G15"/>
  <c r="R15" s="1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26" i="9"/>
  <c r="O26"/>
  <c r="M26"/>
  <c r="K26"/>
  <c r="I26"/>
  <c r="G26"/>
  <c r="R26" s="1"/>
  <c r="Q25"/>
  <c r="O25"/>
  <c r="M25"/>
  <c r="K25"/>
  <c r="I25"/>
  <c r="G25"/>
  <c r="R25" s="1"/>
  <c r="Q21"/>
  <c r="O21"/>
  <c r="M21"/>
  <c r="K21"/>
  <c r="I21"/>
  <c r="G21"/>
  <c r="R21" s="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I18"/>
  <c r="G18"/>
  <c r="R18" s="1"/>
  <c r="Q17"/>
  <c r="O17"/>
  <c r="M17"/>
  <c r="K17"/>
  <c r="I17"/>
  <c r="G17"/>
  <c r="R17" s="1"/>
  <c r="Q13"/>
  <c r="O13"/>
  <c r="M13"/>
  <c r="K13"/>
  <c r="I13"/>
  <c r="G13"/>
  <c r="R13" s="1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35" i="8"/>
  <c r="O35"/>
  <c r="M35"/>
  <c r="K35"/>
  <c r="I35"/>
  <c r="G35"/>
  <c r="R35" s="1"/>
  <c r="Q34"/>
  <c r="O34"/>
  <c r="M34"/>
  <c r="K34"/>
  <c r="I34"/>
  <c r="G34"/>
  <c r="R34" s="1"/>
  <c r="Q33"/>
  <c r="O33"/>
  <c r="M33"/>
  <c r="K33"/>
  <c r="I33"/>
  <c r="G33"/>
  <c r="R33" s="1"/>
  <c r="Q32"/>
  <c r="O32"/>
  <c r="M32"/>
  <c r="K32"/>
  <c r="I32"/>
  <c r="G32"/>
  <c r="R32" s="1"/>
  <c r="Q28"/>
  <c r="O28"/>
  <c r="M28"/>
  <c r="K28"/>
  <c r="I28"/>
  <c r="G28"/>
  <c r="R28" s="1"/>
  <c r="Q27"/>
  <c r="O27"/>
  <c r="M27"/>
  <c r="K27"/>
  <c r="I27"/>
  <c r="G27"/>
  <c r="R27" s="1"/>
  <c r="Q26"/>
  <c r="O26"/>
  <c r="M26"/>
  <c r="K26"/>
  <c r="I26"/>
  <c r="G26"/>
  <c r="R26" s="1"/>
  <c r="Q25"/>
  <c r="O25"/>
  <c r="M25"/>
  <c r="K25"/>
  <c r="I25"/>
  <c r="G25"/>
  <c r="R25" s="1"/>
  <c r="Q24"/>
  <c r="O24"/>
  <c r="M24"/>
  <c r="K24"/>
  <c r="I24"/>
  <c r="G24"/>
  <c r="R24" s="1"/>
  <c r="Q23"/>
  <c r="O23"/>
  <c r="M23"/>
  <c r="K23"/>
  <c r="I23"/>
  <c r="G23"/>
  <c r="R23" s="1"/>
  <c r="Q22"/>
  <c r="O22"/>
  <c r="M22"/>
  <c r="K22"/>
  <c r="I22"/>
  <c r="G22"/>
  <c r="R22" s="1"/>
  <c r="Q21"/>
  <c r="O21"/>
  <c r="M21"/>
  <c r="K21"/>
  <c r="I21"/>
  <c r="G21"/>
  <c r="R21" s="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I18"/>
  <c r="G18"/>
  <c r="R18" s="1"/>
  <c r="Q17"/>
  <c r="O17"/>
  <c r="M17"/>
  <c r="K17"/>
  <c r="I17"/>
  <c r="G17"/>
  <c r="R17" s="1"/>
  <c r="Q13"/>
  <c r="O13"/>
  <c r="M13"/>
  <c r="K13"/>
  <c r="I13"/>
  <c r="G13"/>
  <c r="R13" s="1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32" i="7"/>
  <c r="O32"/>
  <c r="M32"/>
  <c r="K32"/>
  <c r="I32"/>
  <c r="G32"/>
  <c r="R32" s="1"/>
  <c r="Q31"/>
  <c r="O31"/>
  <c r="M31"/>
  <c r="K31"/>
  <c r="I31"/>
  <c r="G31"/>
  <c r="R31" s="1"/>
  <c r="Q30"/>
  <c r="O30"/>
  <c r="M30"/>
  <c r="K30"/>
  <c r="I30"/>
  <c r="G30"/>
  <c r="R30" s="1"/>
  <c r="Q29"/>
  <c r="O29"/>
  <c r="M29"/>
  <c r="K29"/>
  <c r="I29"/>
  <c r="G29"/>
  <c r="R29" s="1"/>
  <c r="Q28"/>
  <c r="O28"/>
  <c r="M28"/>
  <c r="K28"/>
  <c r="I28"/>
  <c r="G28"/>
  <c r="R28" s="1"/>
  <c r="Q27"/>
  <c r="O27"/>
  <c r="M27"/>
  <c r="K27"/>
  <c r="I27"/>
  <c r="G27"/>
  <c r="R27" s="1"/>
  <c r="Q26"/>
  <c r="O26"/>
  <c r="M26"/>
  <c r="K26"/>
  <c r="I26"/>
  <c r="G26"/>
  <c r="R26" s="1"/>
  <c r="Q25"/>
  <c r="O25"/>
  <c r="M25"/>
  <c r="K25"/>
  <c r="I25"/>
  <c r="G25"/>
  <c r="R25" s="1"/>
  <c r="Q24"/>
  <c r="O24"/>
  <c r="M24"/>
  <c r="K24"/>
  <c r="I24"/>
  <c r="G24"/>
  <c r="R24" s="1"/>
  <c r="Q23"/>
  <c r="O23"/>
  <c r="M23"/>
  <c r="K23"/>
  <c r="I23"/>
  <c r="G23"/>
  <c r="R23" s="1"/>
  <c r="Q19"/>
  <c r="O19"/>
  <c r="M19"/>
  <c r="K19"/>
  <c r="I19"/>
  <c r="G19"/>
  <c r="R19" s="1"/>
  <c r="Q18"/>
  <c r="O18"/>
  <c r="M18"/>
  <c r="K18"/>
  <c r="I18"/>
  <c r="G18"/>
  <c r="R18" s="1"/>
  <c r="Q17"/>
  <c r="O17"/>
  <c r="M17"/>
  <c r="K17"/>
  <c r="I17"/>
  <c r="G17"/>
  <c r="R17" s="1"/>
  <c r="Q16"/>
  <c r="O16"/>
  <c r="M16"/>
  <c r="K16"/>
  <c r="I16"/>
  <c r="G16"/>
  <c r="R16" s="1"/>
  <c r="Q15"/>
  <c r="O15"/>
  <c r="M15"/>
  <c r="K15"/>
  <c r="I15"/>
  <c r="G15"/>
  <c r="R15" s="1"/>
  <c r="Q14"/>
  <c r="O14"/>
  <c r="M14"/>
  <c r="K14"/>
  <c r="I14"/>
  <c r="G14"/>
  <c r="R14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31" i="6"/>
  <c r="O31"/>
  <c r="M31"/>
  <c r="K31"/>
  <c r="I31"/>
  <c r="G31"/>
  <c r="R31" s="1"/>
  <c r="Q30"/>
  <c r="O30"/>
  <c r="M30"/>
  <c r="K30"/>
  <c r="I30"/>
  <c r="G30"/>
  <c r="R30" s="1"/>
  <c r="Q29"/>
  <c r="O29"/>
  <c r="M29"/>
  <c r="K29"/>
  <c r="I29"/>
  <c r="G29"/>
  <c r="R29" s="1"/>
  <c r="Q28"/>
  <c r="O28"/>
  <c r="M28"/>
  <c r="K28"/>
  <c r="I28"/>
  <c r="G28"/>
  <c r="R28" s="1"/>
  <c r="Q24"/>
  <c r="O24"/>
  <c r="M24"/>
  <c r="K24"/>
  <c r="I24"/>
  <c r="G24"/>
  <c r="R24" s="1"/>
  <c r="Q23"/>
  <c r="O23"/>
  <c r="M23"/>
  <c r="K23"/>
  <c r="I23"/>
  <c r="G23"/>
  <c r="R23" s="1"/>
  <c r="Q22"/>
  <c r="O22"/>
  <c r="M22"/>
  <c r="K22"/>
  <c r="I22"/>
  <c r="G22"/>
  <c r="R22" s="1"/>
  <c r="Q21"/>
  <c r="O21"/>
  <c r="M21"/>
  <c r="K21"/>
  <c r="I21"/>
  <c r="G21"/>
  <c r="R21" s="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I18"/>
  <c r="G18"/>
  <c r="R18" s="1"/>
  <c r="Q17"/>
  <c r="O17"/>
  <c r="M17"/>
  <c r="K17"/>
  <c r="I17"/>
  <c r="G17"/>
  <c r="R17" s="1"/>
  <c r="Q13"/>
  <c r="O13"/>
  <c r="M13"/>
  <c r="K13"/>
  <c r="I13"/>
  <c r="G13"/>
  <c r="R13" s="1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38" i="5"/>
  <c r="O38"/>
  <c r="M38"/>
  <c r="K38"/>
  <c r="I38"/>
  <c r="G38"/>
  <c r="R38" s="1"/>
  <c r="Q37"/>
  <c r="O37"/>
  <c r="M37"/>
  <c r="K37"/>
  <c r="I37"/>
  <c r="G37"/>
  <c r="R37" s="1"/>
  <c r="Q36"/>
  <c r="O36"/>
  <c r="M36"/>
  <c r="K36"/>
  <c r="I36"/>
  <c r="G36"/>
  <c r="R36" s="1"/>
  <c r="Q35"/>
  <c r="O35"/>
  <c r="M35"/>
  <c r="K35"/>
  <c r="I35"/>
  <c r="G35"/>
  <c r="R35" s="1"/>
  <c r="Q31"/>
  <c r="O31"/>
  <c r="M31"/>
  <c r="K31"/>
  <c r="I31"/>
  <c r="G31"/>
  <c r="R31" s="1"/>
  <c r="Q30"/>
  <c r="O30"/>
  <c r="M30"/>
  <c r="K30"/>
  <c r="I30"/>
  <c r="G30"/>
  <c r="R30" s="1"/>
  <c r="Q29"/>
  <c r="O29"/>
  <c r="M29"/>
  <c r="K29"/>
  <c r="I29"/>
  <c r="G29"/>
  <c r="R29" s="1"/>
  <c r="Q28"/>
  <c r="O28"/>
  <c r="M28"/>
  <c r="K28"/>
  <c r="I28"/>
  <c r="G28"/>
  <c r="R28" s="1"/>
  <c r="Q27"/>
  <c r="O27"/>
  <c r="M27"/>
  <c r="K27"/>
  <c r="I27"/>
  <c r="G27"/>
  <c r="R27" s="1"/>
  <c r="Q26"/>
  <c r="O26"/>
  <c r="M26"/>
  <c r="K26"/>
  <c r="I26"/>
  <c r="G26"/>
  <c r="R26" s="1"/>
  <c r="Q25"/>
  <c r="O25"/>
  <c r="M25"/>
  <c r="K25"/>
  <c r="I25"/>
  <c r="G25"/>
  <c r="R25" s="1"/>
  <c r="Q24"/>
  <c r="O24"/>
  <c r="M24"/>
  <c r="K24"/>
  <c r="I24"/>
  <c r="G24"/>
  <c r="R24" s="1"/>
  <c r="Q23"/>
  <c r="O23"/>
  <c r="M23"/>
  <c r="K23"/>
  <c r="I23"/>
  <c r="G23"/>
  <c r="R23" s="1"/>
  <c r="Q22"/>
  <c r="O22"/>
  <c r="M22"/>
  <c r="K22"/>
  <c r="I22"/>
  <c r="G22"/>
  <c r="R22" s="1"/>
  <c r="Q21"/>
  <c r="O21"/>
  <c r="M21"/>
  <c r="K21"/>
  <c r="I21"/>
  <c r="G21"/>
  <c r="R21" s="1"/>
  <c r="Q17"/>
  <c r="O17"/>
  <c r="M17"/>
  <c r="K17"/>
  <c r="I17"/>
  <c r="G17"/>
  <c r="R17" s="1"/>
  <c r="Q16"/>
  <c r="O16"/>
  <c r="M16"/>
  <c r="K16"/>
  <c r="I16"/>
  <c r="G16"/>
  <c r="R16" s="1"/>
  <c r="Q15"/>
  <c r="O15"/>
  <c r="M15"/>
  <c r="K15"/>
  <c r="I15"/>
  <c r="G15"/>
  <c r="R15" s="1"/>
  <c r="Q14"/>
  <c r="O14"/>
  <c r="M14"/>
  <c r="K14"/>
  <c r="I14"/>
  <c r="G14"/>
  <c r="R14" s="1"/>
  <c r="Q13"/>
  <c r="O13"/>
  <c r="M13"/>
  <c r="K13"/>
  <c r="I13"/>
  <c r="G13"/>
  <c r="R13" s="1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39" i="4"/>
  <c r="O39"/>
  <c r="M39"/>
  <c r="K39"/>
  <c r="I39"/>
  <c r="G39"/>
  <c r="R39" s="1"/>
  <c r="Q38"/>
  <c r="O38"/>
  <c r="M38"/>
  <c r="K38"/>
  <c r="I38"/>
  <c r="G38"/>
  <c r="R38" s="1"/>
  <c r="Q37"/>
  <c r="O37"/>
  <c r="M37"/>
  <c r="K37"/>
  <c r="I37"/>
  <c r="G37"/>
  <c r="R37" s="1"/>
  <c r="Q36"/>
  <c r="O36"/>
  <c r="M36"/>
  <c r="K36"/>
  <c r="I36"/>
  <c r="G36"/>
  <c r="R36" s="1"/>
  <c r="Q35"/>
  <c r="O35"/>
  <c r="M35"/>
  <c r="K35"/>
  <c r="I35"/>
  <c r="G35"/>
  <c r="R35" s="1"/>
  <c r="Q34"/>
  <c r="O34"/>
  <c r="M34"/>
  <c r="K34"/>
  <c r="I34"/>
  <c r="G34"/>
  <c r="R34" s="1"/>
  <c r="Q30"/>
  <c r="O30"/>
  <c r="M30"/>
  <c r="K30"/>
  <c r="I30"/>
  <c r="G30"/>
  <c r="R30" s="1"/>
  <c r="Q29"/>
  <c r="O29"/>
  <c r="M29"/>
  <c r="K29"/>
  <c r="I29"/>
  <c r="G29"/>
  <c r="R29" s="1"/>
  <c r="Q28"/>
  <c r="O28"/>
  <c r="M28"/>
  <c r="K28"/>
  <c r="I28"/>
  <c r="G28"/>
  <c r="R28" s="1"/>
  <c r="Q27"/>
  <c r="O27"/>
  <c r="M27"/>
  <c r="K27"/>
  <c r="I27"/>
  <c r="G27"/>
  <c r="R27" s="1"/>
  <c r="Q26"/>
  <c r="O26"/>
  <c r="M26"/>
  <c r="K26"/>
  <c r="I26"/>
  <c r="G26"/>
  <c r="R26" s="1"/>
  <c r="Q25"/>
  <c r="O25"/>
  <c r="M25"/>
  <c r="K25"/>
  <c r="I25"/>
  <c r="G25"/>
  <c r="R25" s="1"/>
  <c r="Q24"/>
  <c r="O24"/>
  <c r="M24"/>
  <c r="K24"/>
  <c r="I24"/>
  <c r="G24"/>
  <c r="R24" s="1"/>
  <c r="Q23"/>
  <c r="O23"/>
  <c r="M23"/>
  <c r="K23"/>
  <c r="I23"/>
  <c r="G23"/>
  <c r="R23" s="1"/>
  <c r="Q22"/>
  <c r="O22"/>
  <c r="M22"/>
  <c r="K22"/>
  <c r="I22"/>
  <c r="G22"/>
  <c r="R22" s="1"/>
  <c r="Q21"/>
  <c r="O21"/>
  <c r="M21"/>
  <c r="K21"/>
  <c r="I21"/>
  <c r="G21"/>
  <c r="R21" s="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I18"/>
  <c r="G18"/>
  <c r="R18" s="1"/>
  <c r="Q14"/>
  <c r="O14"/>
  <c r="M14"/>
  <c r="K14"/>
  <c r="I14"/>
  <c r="G14"/>
  <c r="R14" s="1"/>
  <c r="Q13"/>
  <c r="O13"/>
  <c r="M13"/>
  <c r="K13"/>
  <c r="I13"/>
  <c r="G13"/>
  <c r="R13" s="1"/>
  <c r="Q12"/>
  <c r="O12"/>
  <c r="M12"/>
  <c r="K12"/>
  <c r="I12"/>
  <c r="G12"/>
  <c r="R12" s="1"/>
  <c r="Q11"/>
  <c r="O11"/>
  <c r="M11"/>
  <c r="K11"/>
  <c r="I11"/>
  <c r="G11"/>
  <c r="R11" s="1"/>
  <c r="Q10"/>
  <c r="O10"/>
  <c r="M10"/>
  <c r="K10"/>
  <c r="I10"/>
  <c r="G10"/>
  <c r="R10" s="1"/>
  <c r="Q9"/>
  <c r="O9"/>
  <c r="M9"/>
  <c r="K9"/>
  <c r="I9"/>
  <c r="G9"/>
  <c r="R9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26" i="3"/>
  <c r="O26"/>
  <c r="M26"/>
  <c r="K26"/>
  <c r="I26"/>
  <c r="G26"/>
  <c r="R26" s="1"/>
  <c r="Q25"/>
  <c r="O25"/>
  <c r="M25"/>
  <c r="K25"/>
  <c r="I25"/>
  <c r="G25"/>
  <c r="R25" s="1"/>
  <c r="Q21"/>
  <c r="O21"/>
  <c r="M21"/>
  <c r="K21"/>
  <c r="I21"/>
  <c r="G21"/>
  <c r="R21" s="1"/>
  <c r="Q20"/>
  <c r="O20"/>
  <c r="M20"/>
  <c r="K20"/>
  <c r="I20"/>
  <c r="G20"/>
  <c r="R20" s="1"/>
  <c r="Q19"/>
  <c r="O19"/>
  <c r="M19"/>
  <c r="K19"/>
  <c r="I19"/>
  <c r="G19"/>
  <c r="R19" s="1"/>
  <c r="Q18"/>
  <c r="O18"/>
  <c r="M18"/>
  <c r="K18"/>
  <c r="I18"/>
  <c r="G18"/>
  <c r="R18" s="1"/>
  <c r="Q17"/>
  <c r="O17"/>
  <c r="M17"/>
  <c r="K17"/>
  <c r="I17"/>
  <c r="G17"/>
  <c r="R17" s="1"/>
  <c r="Q16"/>
  <c r="O16"/>
  <c r="M16"/>
  <c r="K16"/>
  <c r="I16"/>
  <c r="G16"/>
  <c r="R16" s="1"/>
  <c r="Q15"/>
  <c r="O15"/>
  <c r="M15"/>
  <c r="K15"/>
  <c r="I15"/>
  <c r="G15"/>
  <c r="R15" s="1"/>
  <c r="Q14"/>
  <c r="O14"/>
  <c r="M14"/>
  <c r="K14"/>
  <c r="I14"/>
  <c r="G14"/>
  <c r="R14" s="1"/>
  <c r="D14"/>
  <c r="Q13"/>
  <c r="O13"/>
  <c r="M13"/>
  <c r="K13"/>
  <c r="I13"/>
  <c r="G13"/>
  <c r="R13" s="1"/>
  <c r="Q12"/>
  <c r="O12"/>
  <c r="M12"/>
  <c r="K12"/>
  <c r="I12"/>
  <c r="G12"/>
  <c r="R12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Q22" i="2"/>
  <c r="O22"/>
  <c r="M22"/>
  <c r="K22"/>
  <c r="I22"/>
  <c r="G22"/>
  <c r="R22" s="1"/>
  <c r="Q21"/>
  <c r="O21"/>
  <c r="M21"/>
  <c r="K21"/>
  <c r="I21"/>
  <c r="G21"/>
  <c r="R21" s="1"/>
  <c r="Q17"/>
  <c r="O17"/>
  <c r="M17"/>
  <c r="K17"/>
  <c r="I17"/>
  <c r="G17"/>
  <c r="R17" s="1"/>
  <c r="Q16"/>
  <c r="O16"/>
  <c r="M16"/>
  <c r="K16"/>
  <c r="I16"/>
  <c r="G16"/>
  <c r="R16" s="1"/>
  <c r="Q15"/>
  <c r="O15"/>
  <c r="M15"/>
  <c r="K15"/>
  <c r="I15"/>
  <c r="G15"/>
  <c r="R15" s="1"/>
  <c r="Q14"/>
  <c r="O14"/>
  <c r="M14"/>
  <c r="K14"/>
  <c r="I14"/>
  <c r="G14"/>
  <c r="R14" s="1"/>
  <c r="Q13"/>
  <c r="O13"/>
  <c r="M13"/>
  <c r="K13"/>
  <c r="I13"/>
  <c r="G13"/>
  <c r="R13" s="1"/>
  <c r="D13"/>
  <c r="Q12"/>
  <c r="O12"/>
  <c r="M12"/>
  <c r="K12"/>
  <c r="I12"/>
  <c r="G12"/>
  <c r="R12" s="1"/>
  <c r="Q8"/>
  <c r="O8"/>
  <c r="M8"/>
  <c r="K8"/>
  <c r="I8"/>
  <c r="G8"/>
  <c r="R8" s="1"/>
  <c r="Q7"/>
  <c r="O7"/>
  <c r="M7"/>
  <c r="K7"/>
  <c r="I7"/>
  <c r="G7"/>
  <c r="R7" s="1"/>
  <c r="Q6"/>
  <c r="O6"/>
  <c r="M6"/>
  <c r="K6"/>
  <c r="I6"/>
  <c r="G6"/>
  <c r="R6" s="1"/>
  <c r="Q5"/>
  <c r="O5"/>
  <c r="M5"/>
  <c r="K5"/>
  <c r="I5"/>
  <c r="G5"/>
  <c r="R5" s="1"/>
  <c r="Q4"/>
  <c r="O4"/>
  <c r="M4"/>
  <c r="K4"/>
  <c r="I4"/>
  <c r="G4"/>
  <c r="R4" s="1"/>
  <c r="P75" i="1"/>
  <c r="O75"/>
  <c r="N75"/>
  <c r="M75"/>
  <c r="Q75" s="1"/>
  <c r="P74"/>
  <c r="O74"/>
  <c r="N74"/>
  <c r="M74"/>
  <c r="P73"/>
  <c r="O73"/>
  <c r="N73"/>
  <c r="M73"/>
  <c r="P72"/>
  <c r="O72"/>
  <c r="N72"/>
  <c r="M72"/>
  <c r="P71"/>
  <c r="O71"/>
  <c r="N71"/>
  <c r="M71"/>
  <c r="P70"/>
  <c r="O70"/>
  <c r="N70"/>
  <c r="M70"/>
  <c r="P69"/>
  <c r="O69"/>
  <c r="N69"/>
  <c r="M69"/>
  <c r="P68"/>
  <c r="O68"/>
  <c r="N68"/>
  <c r="M68"/>
  <c r="P67"/>
  <c r="O67"/>
  <c r="N67"/>
  <c r="M67"/>
  <c r="P63"/>
  <c r="O63"/>
  <c r="N63"/>
  <c r="M63"/>
  <c r="Q63" s="1"/>
  <c r="P62"/>
  <c r="O62"/>
  <c r="N62"/>
  <c r="M62"/>
  <c r="P61"/>
  <c r="O61"/>
  <c r="N61"/>
  <c r="M61"/>
  <c r="P60"/>
  <c r="O60"/>
  <c r="N60"/>
  <c r="M60"/>
  <c r="P59"/>
  <c r="O59"/>
  <c r="N59"/>
  <c r="M59"/>
  <c r="P58"/>
  <c r="O58"/>
  <c r="N58"/>
  <c r="M58"/>
  <c r="P57"/>
  <c r="O57"/>
  <c r="N57"/>
  <c r="M57"/>
  <c r="P56"/>
  <c r="O56"/>
  <c r="N56"/>
  <c r="M56"/>
  <c r="P55"/>
  <c r="O55"/>
  <c r="N55"/>
  <c r="M55"/>
  <c r="P54"/>
  <c r="O54"/>
  <c r="N54"/>
  <c r="M54"/>
  <c r="P53"/>
  <c r="O53"/>
  <c r="N53"/>
  <c r="M53"/>
  <c r="P52"/>
  <c r="O52"/>
  <c r="N52"/>
  <c r="M52"/>
  <c r="P51"/>
  <c r="O51"/>
  <c r="N51"/>
  <c r="M51"/>
  <c r="P50"/>
  <c r="O50"/>
  <c r="N50"/>
  <c r="M50"/>
  <c r="P49"/>
  <c r="O49"/>
  <c r="N49"/>
  <c r="M49"/>
  <c r="P48"/>
  <c r="O48"/>
  <c r="N48"/>
  <c r="M48"/>
  <c r="P47"/>
  <c r="O47"/>
  <c r="N47"/>
  <c r="M47"/>
  <c r="P46"/>
  <c r="O46"/>
  <c r="N46"/>
  <c r="M46"/>
  <c r="P45"/>
  <c r="O45"/>
  <c r="N45"/>
  <c r="M45"/>
  <c r="P44"/>
  <c r="O44"/>
  <c r="N44"/>
  <c r="M44"/>
  <c r="P43"/>
  <c r="O43"/>
  <c r="N43"/>
  <c r="M43"/>
  <c r="P42"/>
  <c r="O42"/>
  <c r="N42"/>
  <c r="M42"/>
  <c r="P40"/>
  <c r="O40"/>
  <c r="N40"/>
  <c r="M40"/>
  <c r="P41"/>
  <c r="O41"/>
  <c r="N41"/>
  <c r="M41"/>
  <c r="P38"/>
  <c r="O38"/>
  <c r="N38"/>
  <c r="M38"/>
  <c r="P39"/>
  <c r="O39"/>
  <c r="N39"/>
  <c r="M39"/>
  <c r="P37"/>
  <c r="O37"/>
  <c r="N37"/>
  <c r="M37"/>
  <c r="P36"/>
  <c r="O36"/>
  <c r="N36"/>
  <c r="M36"/>
  <c r="P32"/>
  <c r="O32"/>
  <c r="N32"/>
  <c r="M32"/>
  <c r="Q32" s="1"/>
  <c r="P31"/>
  <c r="O31"/>
  <c r="N31"/>
  <c r="M31"/>
  <c r="Q31" s="1"/>
  <c r="P30"/>
  <c r="O30"/>
  <c r="N30"/>
  <c r="M30"/>
  <c r="Q30" s="1"/>
  <c r="P29"/>
  <c r="O29"/>
  <c r="N29"/>
  <c r="M29"/>
  <c r="Q29" s="1"/>
  <c r="P28"/>
  <c r="O28"/>
  <c r="N28"/>
  <c r="M28"/>
  <c r="Q28" s="1"/>
  <c r="P27"/>
  <c r="O27"/>
  <c r="N27"/>
  <c r="M27"/>
  <c r="Q27" s="1"/>
  <c r="P26"/>
  <c r="O26"/>
  <c r="N26"/>
  <c r="M26"/>
  <c r="P25"/>
  <c r="O25"/>
  <c r="N25"/>
  <c r="M25"/>
  <c r="P24"/>
  <c r="O24"/>
  <c r="N24"/>
  <c r="M24"/>
  <c r="P23"/>
  <c r="O23"/>
  <c r="N23"/>
  <c r="M23"/>
  <c r="P22"/>
  <c r="O22"/>
  <c r="N22"/>
  <c r="M22"/>
  <c r="P21"/>
  <c r="O21"/>
  <c r="N21"/>
  <c r="M21"/>
  <c r="P20"/>
  <c r="O20"/>
  <c r="N20"/>
  <c r="M20"/>
  <c r="P19"/>
  <c r="O19"/>
  <c r="N19"/>
  <c r="M19"/>
  <c r="P18"/>
  <c r="O18"/>
  <c r="N18"/>
  <c r="M18"/>
  <c r="P17"/>
  <c r="O17"/>
  <c r="N17"/>
  <c r="M17"/>
  <c r="P16"/>
  <c r="O16"/>
  <c r="N16"/>
  <c r="M16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8"/>
  <c r="O8"/>
  <c r="N8"/>
  <c r="M8"/>
  <c r="P9"/>
  <c r="O9"/>
  <c r="N9"/>
  <c r="M9"/>
  <c r="P7"/>
  <c r="O7"/>
  <c r="N7"/>
  <c r="M7"/>
  <c r="P6"/>
  <c r="O6"/>
  <c r="N6"/>
  <c r="M6"/>
  <c r="P4"/>
  <c r="O4"/>
  <c r="N4"/>
  <c r="M4"/>
  <c r="P5"/>
  <c r="O5"/>
  <c r="N5"/>
  <c r="M5"/>
  <c r="R23" i="11" l="1"/>
  <c r="Q74" i="1"/>
  <c r="Q73"/>
  <c r="Q72"/>
  <c r="Q71"/>
  <c r="Q70"/>
  <c r="Q68"/>
  <c r="Q69"/>
  <c r="Q67"/>
  <c r="R20" i="11"/>
  <c r="Q62" i="1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39"/>
  <c r="Q41"/>
  <c r="Q40"/>
  <c r="Q38"/>
  <c r="Q37"/>
  <c r="Q36"/>
  <c r="R22" i="11"/>
  <c r="Q26" i="1"/>
  <c r="Q25"/>
  <c r="Q24"/>
  <c r="Q23"/>
  <c r="Q22"/>
  <c r="Q21"/>
  <c r="Q20"/>
  <c r="Q19"/>
  <c r="Q18"/>
  <c r="Q17"/>
  <c r="Q16"/>
  <c r="Q15"/>
  <c r="Q14"/>
  <c r="Q13"/>
  <c r="Q12"/>
  <c r="Q11"/>
  <c r="Q6"/>
  <c r="Q9"/>
  <c r="Q10"/>
  <c r="Q8"/>
  <c r="Q7"/>
  <c r="R13" i="11"/>
  <c r="Q5" i="1"/>
  <c r="Q4"/>
  <c r="R8" i="11"/>
  <c r="R7"/>
  <c r="R21"/>
  <c r="R10"/>
  <c r="R11"/>
  <c r="R18"/>
  <c r="R16"/>
  <c r="R14"/>
  <c r="R15"/>
  <c r="R17"/>
  <c r="R5"/>
  <c r="R4"/>
  <c r="R6"/>
  <c r="R9"/>
</calcChain>
</file>

<file path=xl/sharedStrings.xml><?xml version="1.0" encoding="utf-8"?>
<sst xmlns="http://schemas.openxmlformats.org/spreadsheetml/2006/main" count="1390" uniqueCount="161">
  <si>
    <t>Výsledky jednotlivých kol - jednoranky</t>
  </si>
  <si>
    <t>Počítané výsledky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</si>
  <si>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</si>
  <si>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</si>
  <si>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</si>
  <si>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</si>
  <si>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</si>
  <si>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</si>
  <si>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</si>
  <si>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</si>
  <si>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</si>
  <si>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</si>
  <si>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Max 1</t>
  </si>
  <si>
    <t xml:space="preserve">Max 2 </t>
  </si>
  <si>
    <t>Max 3</t>
  </si>
  <si>
    <t>Max 4</t>
  </si>
  <si>
    <t>Celkem</t>
  </si>
  <si>
    <t>Pořadí</t>
  </si>
  <si>
    <t>Jméno</t>
  </si>
  <si>
    <t>Příjmení</t>
  </si>
  <si>
    <t>%</t>
  </si>
  <si>
    <t>Jan</t>
  </si>
  <si>
    <t>Khýr</t>
  </si>
  <si>
    <t>Jaroslav</t>
  </si>
  <si>
    <t>Hlavata</t>
  </si>
  <si>
    <t>Tomáš</t>
  </si>
  <si>
    <t>Křemenák</t>
  </si>
  <si>
    <t xml:space="preserve">Štěpán </t>
  </si>
  <si>
    <t>Ševců</t>
  </si>
  <si>
    <t>Čengery</t>
  </si>
  <si>
    <t>Jiří</t>
  </si>
  <si>
    <t>Pechoušek</t>
  </si>
  <si>
    <t>Petr</t>
  </si>
  <si>
    <t>Vrátník</t>
  </si>
  <si>
    <t>Nikodém</t>
  </si>
  <si>
    <t>Jaromír</t>
  </si>
  <si>
    <t>Punčochář</t>
  </si>
  <si>
    <t>Miloslav</t>
  </si>
  <si>
    <t>Staněk</t>
  </si>
  <si>
    <t>Ivan</t>
  </si>
  <si>
    <t>Vokurka</t>
  </si>
  <si>
    <t>Pavel</t>
  </si>
  <si>
    <t>Jindra</t>
  </si>
  <si>
    <t>Horký</t>
  </si>
  <si>
    <t>Bálek</t>
  </si>
  <si>
    <t>Václav</t>
  </si>
  <si>
    <t>Balík</t>
  </si>
  <si>
    <t>Popek</t>
  </si>
  <si>
    <t>Král</t>
  </si>
  <si>
    <t>Josef</t>
  </si>
  <si>
    <t>Bendl</t>
  </si>
  <si>
    <t>Hájek</t>
  </si>
  <si>
    <t>Milan</t>
  </si>
  <si>
    <t>Slavík</t>
  </si>
  <si>
    <t>Straka</t>
  </si>
  <si>
    <t>Novotný</t>
  </si>
  <si>
    <t>Jakub</t>
  </si>
  <si>
    <t>Lachman</t>
  </si>
  <si>
    <t>Výsledky jednotlivých kol - opakovačky&amp;samonabíjecí</t>
  </si>
  <si>
    <t>Kodera</t>
  </si>
  <si>
    <t>Ladislav</t>
  </si>
  <si>
    <t>Kalach</t>
  </si>
  <si>
    <t>Prepletaný</t>
  </si>
  <si>
    <t xml:space="preserve">Alexander </t>
  </si>
  <si>
    <t>Klenko</t>
  </si>
  <si>
    <t>Marek</t>
  </si>
  <si>
    <t>Žižka</t>
  </si>
  <si>
    <t>Sýkora</t>
  </si>
  <si>
    <t>Nejepsa</t>
  </si>
  <si>
    <t>Sekera</t>
  </si>
  <si>
    <t>Jirsa</t>
  </si>
  <si>
    <t>Michal</t>
  </si>
  <si>
    <t>Vysloužil</t>
  </si>
  <si>
    <t>David</t>
  </si>
  <si>
    <t>Ambrož</t>
  </si>
  <si>
    <t>Roman</t>
  </si>
  <si>
    <t>Pytloun</t>
  </si>
  <si>
    <t>Řehořovský</t>
  </si>
  <si>
    <t>Krchov</t>
  </si>
  <si>
    <t>Denis</t>
  </si>
  <si>
    <t>Jiroušek</t>
  </si>
  <si>
    <t>Lukáš</t>
  </si>
  <si>
    <t>Illek</t>
  </si>
  <si>
    <t>Cífka</t>
  </si>
  <si>
    <t>Daniel</t>
  </si>
  <si>
    <t>Hrzán</t>
  </si>
  <si>
    <t>Výsledky jednotlivých kol – junioři</t>
  </si>
  <si>
    <t>Anna</t>
  </si>
  <si>
    <t>Zetková</t>
  </si>
  <si>
    <t>Němec</t>
  </si>
  <si>
    <t>Hlavata ml.</t>
  </si>
  <si>
    <t xml:space="preserve">Petr </t>
  </si>
  <si>
    <t>Rostislav</t>
  </si>
  <si>
    <t>Míchal</t>
  </si>
  <si>
    <t>Filip</t>
  </si>
  <si>
    <t>Výsledky jednotlivých položek - jednoranky</t>
  </si>
  <si>
    <t>Osobní údaje střelce</t>
  </si>
  <si>
    <t>1 bobr</t>
  </si>
  <si>
    <t>2 rukojmí 2011</t>
  </si>
  <si>
    <t>3 kolečka</t>
  </si>
  <si>
    <t>4 vleže bez opory</t>
  </si>
  <si>
    <t>5 rukojmí v oknech</t>
  </si>
  <si>
    <t>6 špejle</t>
  </si>
  <si>
    <t>Výsledky</t>
  </si>
  <si>
    <t>Start.č.</t>
  </si>
  <si>
    <t>SSK</t>
  </si>
  <si>
    <t>Vybavení</t>
  </si>
  <si>
    <t>b</t>
  </si>
  <si>
    <t>pořadí</t>
  </si>
  <si>
    <t xml:space="preserve">Jaroslav </t>
  </si>
  <si>
    <t>Štěpán</t>
  </si>
  <si>
    <t>Výsledky jednotlivých položek - opakovačky</t>
  </si>
  <si>
    <t xml:space="preserve">Jan </t>
  </si>
  <si>
    <t>Alexander</t>
  </si>
  <si>
    <t>Výsledky jednotlivých položek - junioři</t>
  </si>
  <si>
    <t>Hlavata jun.</t>
  </si>
  <si>
    <t>jun.</t>
  </si>
  <si>
    <t>Alexandr</t>
  </si>
  <si>
    <t>Alex</t>
  </si>
  <si>
    <t xml:space="preserve">Václav </t>
  </si>
  <si>
    <t>Nykodém</t>
  </si>
  <si>
    <t>SČS Louny</t>
  </si>
  <si>
    <t>KVZ Chomutov</t>
  </si>
  <si>
    <t>KVZ Teplice</t>
  </si>
  <si>
    <t>SSK Kadaň</t>
  </si>
  <si>
    <t>Unitop Louny</t>
  </si>
  <si>
    <t>KHÝR</t>
  </si>
  <si>
    <t>1.</t>
  </si>
  <si>
    <t>KŘEMENÁK</t>
  </si>
  <si>
    <t>2.</t>
  </si>
  <si>
    <t>ŠEVCŮ</t>
  </si>
  <si>
    <t>3.</t>
  </si>
  <si>
    <t>PECHOUŠEK</t>
  </si>
  <si>
    <t>4.</t>
  </si>
  <si>
    <t>HORKÝ</t>
  </si>
  <si>
    <t>5.</t>
  </si>
  <si>
    <t>ČENGERY</t>
  </si>
  <si>
    <t>6.</t>
  </si>
  <si>
    <t>PUNČOCHÁR</t>
  </si>
  <si>
    <t>7.</t>
  </si>
  <si>
    <t>NIKODÝM</t>
  </si>
  <si>
    <t>8.</t>
  </si>
  <si>
    <t>VRÁTNÍK</t>
  </si>
  <si>
    <t>9.</t>
  </si>
  <si>
    <t>STANĚK</t>
  </si>
  <si>
    <t>10.</t>
  </si>
  <si>
    <t>JIRSA</t>
  </si>
  <si>
    <t>MÍCHAL</t>
  </si>
  <si>
    <t>BALÍK</t>
  </si>
  <si>
    <t>KALACH</t>
  </si>
  <si>
    <t>KODERA</t>
  </si>
  <si>
    <t>ŽIŽKA</t>
  </si>
  <si>
    <t>PREPLETANÝ</t>
  </si>
  <si>
    <t>VOKURKA</t>
  </si>
  <si>
    <t>11.</t>
  </si>
  <si>
    <t>NEJEPSA</t>
  </si>
  <si>
    <t>12.</t>
  </si>
  <si>
    <t>ZETKOVÁ</t>
  </si>
  <si>
    <t>NĚMEC</t>
  </si>
  <si>
    <t>Miroslav</t>
  </si>
  <si>
    <t xml:space="preserve">Jiří </t>
  </si>
</sst>
</file>

<file path=xl/styles.xml><?xml version="1.0" encoding="utf-8"?>
<styleSheet xmlns="http://schemas.openxmlformats.org/spreadsheetml/2006/main">
  <numFmts count="4">
    <numFmt numFmtId="164" formatCode="0\ %"/>
    <numFmt numFmtId="165" formatCode="0.00\ %"/>
    <numFmt numFmtId="166" formatCode="d/m/yyyy"/>
    <numFmt numFmtId="167" formatCode="0.0%"/>
  </numFmts>
  <fonts count="10"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DDDDDD"/>
        <bgColor rgb="FFCCCCFF"/>
      </patternFill>
    </fill>
    <fill>
      <patternFill patternType="solid">
        <fgColor rgb="FFFF66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DDDDD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164" fontId="9" fillId="0" borderId="0" applyBorder="0" applyProtection="0"/>
  </cellStyleXfs>
  <cellXfs count="65">
    <xf numFmtId="0" fontId="0" fillId="0" borderId="0" xfId="0"/>
    <xf numFmtId="0" fontId="0" fillId="0" borderId="0" xfId="2" applyNumberFormat="1" applyFont="1" applyBorder="1" applyAlignment="1" applyProtection="1"/>
    <xf numFmtId="0" fontId="2" fillId="3" borderId="3" xfId="2" applyNumberFormat="1" applyFont="1" applyFill="1" applyBorder="1" applyAlignment="1" applyProtection="1">
      <alignment horizontal="center" vertical="center"/>
    </xf>
    <xf numFmtId="0" fontId="1" fillId="4" borderId="3" xfId="2" applyNumberFormat="1" applyFont="1" applyFill="1" applyBorder="1" applyAlignment="1" applyProtection="1">
      <alignment horizontal="center"/>
    </xf>
    <xf numFmtId="0" fontId="1" fillId="5" borderId="3" xfId="2" applyNumberFormat="1" applyFont="1" applyFill="1" applyBorder="1" applyAlignment="1" applyProtection="1">
      <alignment horizontal="center"/>
    </xf>
    <xf numFmtId="0" fontId="1" fillId="7" borderId="3" xfId="2" applyNumberFormat="1" applyFont="1" applyFill="1" applyBorder="1" applyAlignment="1" applyProtection="1">
      <alignment horizontal="left"/>
    </xf>
    <xf numFmtId="0" fontId="0" fillId="0" borderId="3" xfId="0" applyFont="1" applyBorder="1" applyAlignment="1" applyProtection="1"/>
    <xf numFmtId="165" fontId="3" fillId="0" borderId="3" xfId="2" applyNumberFormat="1" applyFont="1" applyBorder="1" applyAlignment="1" applyProtection="1"/>
    <xf numFmtId="1" fontId="4" fillId="0" borderId="3" xfId="2" applyNumberFormat="1" applyFont="1" applyBorder="1" applyAlignment="1" applyProtection="1">
      <alignment horizontal="center"/>
    </xf>
    <xf numFmtId="165" fontId="3" fillId="0" borderId="3" xfId="0" applyNumberFormat="1" applyFont="1" applyBorder="1" applyAlignment="1" applyProtection="1"/>
    <xf numFmtId="165" fontId="3" fillId="0" borderId="3" xfId="2" applyNumberFormat="1" applyFont="1" applyBorder="1" applyAlignment="1" applyProtection="1">
      <alignment horizontal="right"/>
    </xf>
    <xf numFmtId="0" fontId="0" fillId="0" borderId="3" xfId="2" applyNumberFormat="1" applyFont="1" applyBorder="1" applyAlignment="1" applyProtection="1"/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0" fillId="0" borderId="0" xfId="0" applyAlignment="1" applyProtection="1"/>
    <xf numFmtId="0" fontId="5" fillId="6" borderId="14" xfId="0" applyFont="1" applyFill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left"/>
    </xf>
    <xf numFmtId="0" fontId="5" fillId="7" borderId="3" xfId="0" applyFont="1" applyFill="1" applyBorder="1" applyAlignment="1" applyProtection="1">
      <alignment horizontal="left"/>
    </xf>
    <xf numFmtId="0" fontId="1" fillId="11" borderId="3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6" borderId="15" xfId="0" applyFont="1" applyFill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6" fillId="0" borderId="3" xfId="0" applyFont="1" applyBorder="1" applyAlignment="1" applyProtection="1"/>
    <xf numFmtId="0" fontId="3" fillId="0" borderId="3" xfId="0" applyFont="1" applyBorder="1" applyAlignment="1" applyProtection="1"/>
    <xf numFmtId="167" fontId="3" fillId="0" borderId="3" xfId="1" applyNumberFormat="1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6" fillId="0" borderId="0" xfId="0" applyFont="1" applyAlignment="1" applyProtection="1"/>
    <xf numFmtId="167" fontId="3" fillId="0" borderId="0" xfId="1" applyNumberFormat="1" applyFont="1" applyBorder="1" applyAlignment="1" applyProtection="1"/>
    <xf numFmtId="0" fontId="3" fillId="0" borderId="0" xfId="0" applyFont="1" applyAlignment="1" applyProtection="1"/>
    <xf numFmtId="0" fontId="5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3" fillId="0" borderId="0" xfId="0" applyNumberFormat="1" applyFont="1" applyAlignment="1" applyProtection="1"/>
    <xf numFmtId="0" fontId="1" fillId="0" borderId="0" xfId="0" applyFont="1" applyAlignment="1" applyProtection="1">
      <alignment horizontal="center"/>
    </xf>
    <xf numFmtId="0" fontId="7" fillId="0" borderId="3" xfId="0" applyFont="1" applyBorder="1" applyAlignment="1" applyProtection="1"/>
    <xf numFmtId="0" fontId="8" fillId="0" borderId="3" xfId="0" applyFont="1" applyBorder="1" applyAlignment="1" applyProtection="1"/>
    <xf numFmtId="167" fontId="8" fillId="0" borderId="3" xfId="1" applyNumberFormat="1" applyFont="1" applyBorder="1" applyAlignment="1" applyProtection="1"/>
    <xf numFmtId="165" fontId="8" fillId="0" borderId="3" xfId="0" applyNumberFormat="1" applyFont="1" applyBorder="1" applyAlignment="1" applyProtection="1"/>
    <xf numFmtId="0" fontId="5" fillId="6" borderId="3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0" fillId="0" borderId="3" xfId="0" applyBorder="1" applyAlignment="1" applyProtection="1"/>
    <xf numFmtId="0" fontId="0" fillId="0" borderId="0" xfId="0" applyFont="1" applyAlignment="1" applyProtection="1"/>
    <xf numFmtId="0" fontId="1" fillId="2" borderId="1" xfId="2" applyNumberFormat="1" applyFont="1" applyFill="1" applyBorder="1" applyAlignment="1" applyProtection="1">
      <alignment horizontal="center" vertical="center"/>
    </xf>
    <xf numFmtId="0" fontId="2" fillId="3" borderId="2" xfId="2" applyNumberFormat="1" applyFont="1" applyFill="1" applyBorder="1" applyAlignment="1" applyProtection="1">
      <alignment horizontal="center" vertical="center"/>
    </xf>
    <xf numFmtId="0" fontId="2" fillId="3" borderId="3" xfId="2" applyNumberFormat="1" applyFont="1" applyFill="1" applyBorder="1" applyAlignment="1" applyProtection="1">
      <alignment horizontal="center" vertical="center"/>
    </xf>
    <xf numFmtId="0" fontId="1" fillId="2" borderId="4" xfId="2" applyNumberFormat="1" applyFont="1" applyFill="1" applyBorder="1" applyAlignment="1" applyProtection="1">
      <alignment horizontal="center" vertical="center"/>
    </xf>
    <xf numFmtId="0" fontId="1" fillId="6" borderId="3" xfId="2" applyNumberFormat="1" applyFont="1" applyFill="1" applyBorder="1" applyAlignment="1" applyProtection="1">
      <alignment horizontal="center" vertical="center"/>
    </xf>
    <xf numFmtId="0" fontId="1" fillId="2" borderId="5" xfId="2" applyNumberFormat="1" applyFont="1" applyFill="1" applyBorder="1" applyAlignment="1" applyProtection="1">
      <alignment horizontal="center" vertical="center"/>
    </xf>
    <xf numFmtId="0" fontId="1" fillId="2" borderId="6" xfId="2" applyNumberFormat="1" applyFont="1" applyFill="1" applyBorder="1" applyAlignment="1" applyProtection="1">
      <alignment horizontal="center" vertical="center"/>
    </xf>
    <xf numFmtId="0" fontId="1" fillId="10" borderId="3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166" fontId="1" fillId="8" borderId="3" xfId="0" applyNumberFormat="1" applyFont="1" applyFill="1" applyBorder="1" applyAlignment="1" applyProtection="1">
      <alignment horizontal="center" vertical="center"/>
    </xf>
    <xf numFmtId="166" fontId="1" fillId="9" borderId="3" xfId="0" applyNumberFormat="1" applyFont="1" applyFill="1" applyBorder="1" applyAlignment="1" applyProtection="1">
      <alignment horizontal="center" vertical="center"/>
    </xf>
    <xf numFmtId="0" fontId="1" fillId="10" borderId="13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166" fontId="1" fillId="8" borderId="12" xfId="0" applyNumberFormat="1" applyFont="1" applyFill="1" applyBorder="1" applyAlignment="1" applyProtection="1">
      <alignment horizontal="center" vertical="center"/>
    </xf>
    <xf numFmtId="166" fontId="1" fillId="9" borderId="12" xfId="0" applyNumberFormat="1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</cellXfs>
  <cellStyles count="3">
    <cellStyle name="Excel Built-in Explanatory Text" xfId="2"/>
    <cellStyle name="normální" xfId="0" builtinId="0"/>
    <cellStyle name="procent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N75"/>
  <sheetViews>
    <sheetView zoomScale="130" zoomScaleNormal="130" workbookViewId="0">
      <selection activeCell="S10" sqref="S10"/>
    </sheetView>
  </sheetViews>
  <sheetFormatPr defaultColWidth="8.5703125" defaultRowHeight="15"/>
  <cols>
    <col min="1" max="1" width="9.5703125" style="1" customWidth="1"/>
    <col min="2" max="2" width="12.28515625" style="1" customWidth="1"/>
    <col min="3" max="1028" width="9.140625" style="1" customWidth="1"/>
  </cols>
  <sheetData>
    <row r="1" spans="1:18" ht="15.75">
      <c r="A1" s="46"/>
      <c r="B1" s="46"/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8" t="s">
        <v>1</v>
      </c>
      <c r="N1" s="48"/>
      <c r="O1" s="48"/>
      <c r="P1" s="2"/>
    </row>
    <row r="2" spans="1:18">
      <c r="A2" s="49"/>
      <c r="B2" s="49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4" t="s">
        <v>16</v>
      </c>
      <c r="R2" s="50" t="s">
        <v>17</v>
      </c>
    </row>
    <row r="3" spans="1:18">
      <c r="A3" s="5" t="s">
        <v>18</v>
      </c>
      <c r="B3" s="5" t="s">
        <v>19</v>
      </c>
      <c r="C3" s="3" t="s">
        <v>20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3" t="s">
        <v>20</v>
      </c>
      <c r="M3" s="3" t="s">
        <v>20</v>
      </c>
      <c r="N3" s="3" t="s">
        <v>20</v>
      </c>
      <c r="O3" s="3" t="s">
        <v>20</v>
      </c>
      <c r="P3" s="3" t="s">
        <v>20</v>
      </c>
      <c r="Q3" s="4" t="s">
        <v>20</v>
      </c>
      <c r="R3" s="50"/>
    </row>
    <row r="4" spans="1:18">
      <c r="A4" s="6" t="s">
        <v>23</v>
      </c>
      <c r="B4" s="6" t="s">
        <v>24</v>
      </c>
      <c r="C4" s="7">
        <v>4.37113636363636</v>
      </c>
      <c r="D4" s="7">
        <v>0</v>
      </c>
      <c r="E4" s="7">
        <v>4.88681818181818</v>
      </c>
      <c r="F4" s="7">
        <v>5.20439393939394</v>
      </c>
      <c r="G4" s="7">
        <v>4.6788999999999996</v>
      </c>
      <c r="H4" s="9">
        <v>0</v>
      </c>
      <c r="I4" s="7">
        <v>0</v>
      </c>
      <c r="J4" s="9">
        <v>5.3437999999999999</v>
      </c>
      <c r="K4" s="9">
        <v>4.95378787878788</v>
      </c>
      <c r="L4" s="9">
        <v>5.0960999999999999</v>
      </c>
      <c r="M4" s="7">
        <f t="shared" ref="M4:M26" si="0">LARGE($C4:$L4,1)</f>
        <v>5.3437999999999999</v>
      </c>
      <c r="N4" s="7">
        <f t="shared" ref="N4:N26" si="1">LARGE($C4:$L4,2)</f>
        <v>5.20439393939394</v>
      </c>
      <c r="O4" s="7">
        <f t="shared" ref="O4:O26" si="2">LARGE($C4:$L4,3)</f>
        <v>5.0960999999999999</v>
      </c>
      <c r="P4" s="7">
        <f t="shared" ref="P4:P26" si="3">LARGE($C4:$L4,4)</f>
        <v>4.95378787878788</v>
      </c>
      <c r="Q4" s="7">
        <f t="shared" ref="Q4:Q26" si="4">SUM(M4:P4)</f>
        <v>20.598081818181818</v>
      </c>
      <c r="R4" s="8">
        <v>1</v>
      </c>
    </row>
    <row r="5" spans="1:18">
      <c r="A5" s="6" t="s">
        <v>21</v>
      </c>
      <c r="B5" s="6" t="s">
        <v>22</v>
      </c>
      <c r="C5" s="7">
        <v>4.9380303030302999</v>
      </c>
      <c r="D5" s="7">
        <v>0</v>
      </c>
      <c r="E5" s="7">
        <v>4.5265151515151496</v>
      </c>
      <c r="F5" s="7">
        <v>4.7721212121212098</v>
      </c>
      <c r="G5" s="7">
        <v>5.4283000000000001</v>
      </c>
      <c r="H5" s="7">
        <v>0</v>
      </c>
      <c r="I5" s="7">
        <v>4.8472999999999997</v>
      </c>
      <c r="J5" s="7">
        <v>5.2713999999999999</v>
      </c>
      <c r="K5" s="7">
        <v>4.5271969696969698</v>
      </c>
      <c r="L5" s="7">
        <v>4.8289</v>
      </c>
      <c r="M5" s="7">
        <f t="shared" si="0"/>
        <v>5.4283000000000001</v>
      </c>
      <c r="N5" s="7">
        <f t="shared" si="1"/>
        <v>5.2713999999999999</v>
      </c>
      <c r="O5" s="7">
        <f t="shared" si="2"/>
        <v>4.9380303030302999</v>
      </c>
      <c r="P5" s="7">
        <f t="shared" si="3"/>
        <v>4.8472999999999997</v>
      </c>
      <c r="Q5" s="7">
        <f t="shared" si="4"/>
        <v>20.4850303030303</v>
      </c>
      <c r="R5" s="8">
        <v>2</v>
      </c>
    </row>
    <row r="6" spans="1:18">
      <c r="A6" s="6" t="s">
        <v>25</v>
      </c>
      <c r="B6" s="6" t="s">
        <v>26</v>
      </c>
      <c r="C6" s="7">
        <v>4.2642424242424299</v>
      </c>
      <c r="D6" s="7">
        <v>0</v>
      </c>
      <c r="E6" s="7">
        <v>0</v>
      </c>
      <c r="F6" s="7">
        <v>4.4433333333333298</v>
      </c>
      <c r="G6" s="7">
        <v>4.8038999999999996</v>
      </c>
      <c r="H6" s="9">
        <v>0</v>
      </c>
      <c r="I6" s="7">
        <v>4.6220999999999997</v>
      </c>
      <c r="J6" s="7">
        <v>4.9180000000000001</v>
      </c>
      <c r="K6" s="7">
        <v>0</v>
      </c>
      <c r="L6" s="7">
        <v>3.9119999999999999</v>
      </c>
      <c r="M6" s="7">
        <f t="shared" si="0"/>
        <v>4.9180000000000001</v>
      </c>
      <c r="N6" s="7">
        <f t="shared" si="1"/>
        <v>4.8038999999999996</v>
      </c>
      <c r="O6" s="7">
        <f t="shared" si="2"/>
        <v>4.6220999999999997</v>
      </c>
      <c r="P6" s="7">
        <f t="shared" si="3"/>
        <v>4.4433333333333298</v>
      </c>
      <c r="Q6" s="7">
        <f t="shared" si="4"/>
        <v>18.787333333333329</v>
      </c>
      <c r="R6" s="8">
        <v>3</v>
      </c>
    </row>
    <row r="7" spans="1:18">
      <c r="A7" s="6" t="s">
        <v>27</v>
      </c>
      <c r="B7" s="6" t="s">
        <v>28</v>
      </c>
      <c r="C7" s="7">
        <v>4.1805303030302996</v>
      </c>
      <c r="D7" s="7">
        <v>0</v>
      </c>
      <c r="E7" s="7">
        <v>0</v>
      </c>
      <c r="F7" s="7">
        <v>4.5727272727272696</v>
      </c>
      <c r="G7" s="7">
        <v>4.6608000000000001</v>
      </c>
      <c r="H7" s="7">
        <v>0</v>
      </c>
      <c r="I7" s="7">
        <v>4.3436000000000003</v>
      </c>
      <c r="J7" s="7">
        <v>0</v>
      </c>
      <c r="K7" s="7">
        <v>3.8634848484848501</v>
      </c>
      <c r="L7" s="7">
        <v>3.4725999999999999</v>
      </c>
      <c r="M7" s="7">
        <f t="shared" si="0"/>
        <v>4.6608000000000001</v>
      </c>
      <c r="N7" s="7">
        <f t="shared" si="1"/>
        <v>4.5727272727272696</v>
      </c>
      <c r="O7" s="7">
        <f t="shared" si="2"/>
        <v>4.3436000000000003</v>
      </c>
      <c r="P7" s="7">
        <f t="shared" si="3"/>
        <v>4.1805303030302996</v>
      </c>
      <c r="Q7" s="7">
        <f t="shared" si="4"/>
        <v>17.75765757575757</v>
      </c>
      <c r="R7" s="8">
        <v>4</v>
      </c>
    </row>
    <row r="8" spans="1:18">
      <c r="A8" s="6" t="s">
        <v>30</v>
      </c>
      <c r="B8" s="6" t="s">
        <v>31</v>
      </c>
      <c r="C8" s="7">
        <v>4.0240909090909103</v>
      </c>
      <c r="D8" s="7">
        <v>0</v>
      </c>
      <c r="E8" s="7">
        <v>0</v>
      </c>
      <c r="F8" s="7">
        <v>3.3362121212121201</v>
      </c>
      <c r="G8" s="7">
        <v>3.6798000000000002</v>
      </c>
      <c r="H8" s="7">
        <v>0</v>
      </c>
      <c r="I8" s="7">
        <v>4.0982000000000003</v>
      </c>
      <c r="J8" s="7">
        <v>0</v>
      </c>
      <c r="K8" s="7">
        <v>4.6281060606060596</v>
      </c>
      <c r="L8" s="7">
        <v>4.3236999999999997</v>
      </c>
      <c r="M8" s="7">
        <f t="shared" si="0"/>
        <v>4.6281060606060596</v>
      </c>
      <c r="N8" s="7">
        <f t="shared" si="1"/>
        <v>4.3236999999999997</v>
      </c>
      <c r="O8" s="7">
        <f t="shared" si="2"/>
        <v>4.0982000000000003</v>
      </c>
      <c r="P8" s="7">
        <f t="shared" si="3"/>
        <v>4.0240909090909103</v>
      </c>
      <c r="Q8" s="7">
        <f t="shared" si="4"/>
        <v>17.074096969696971</v>
      </c>
      <c r="R8" s="8">
        <v>5</v>
      </c>
    </row>
    <row r="9" spans="1:18">
      <c r="A9" s="6" t="s">
        <v>21</v>
      </c>
      <c r="B9" s="6" t="s">
        <v>29</v>
      </c>
      <c r="C9" s="7">
        <v>0</v>
      </c>
      <c r="D9" s="7">
        <v>3.5659848484848502</v>
      </c>
      <c r="E9" s="7">
        <v>3.4419696969697</v>
      </c>
      <c r="F9" s="7">
        <v>3.9656818181818201</v>
      </c>
      <c r="G9" s="7">
        <v>4.0720999999999998</v>
      </c>
      <c r="H9" s="7">
        <v>3.4129</v>
      </c>
      <c r="I9" s="7">
        <v>3.8022999999999998</v>
      </c>
      <c r="J9" s="10">
        <v>4.2488999999999999</v>
      </c>
      <c r="K9" s="10">
        <v>4.2663636363636401</v>
      </c>
      <c r="L9" s="10">
        <v>4.0221999999999998</v>
      </c>
      <c r="M9" s="7">
        <f t="shared" si="0"/>
        <v>4.2663636363636401</v>
      </c>
      <c r="N9" s="7">
        <f t="shared" si="1"/>
        <v>4.2488999999999999</v>
      </c>
      <c r="O9" s="7">
        <f t="shared" si="2"/>
        <v>4.0720999999999998</v>
      </c>
      <c r="P9" s="7">
        <f t="shared" si="3"/>
        <v>4.0221999999999998</v>
      </c>
      <c r="Q9" s="7">
        <f t="shared" si="4"/>
        <v>16.609563636363639</v>
      </c>
      <c r="R9" s="8">
        <v>6</v>
      </c>
    </row>
    <row r="10" spans="1:18">
      <c r="A10" s="6" t="s">
        <v>32</v>
      </c>
      <c r="B10" s="6" t="s">
        <v>33</v>
      </c>
      <c r="C10" s="7">
        <v>0</v>
      </c>
      <c r="D10" s="7">
        <v>0</v>
      </c>
      <c r="E10" s="7">
        <v>3.2050757575757598</v>
      </c>
      <c r="F10" s="7">
        <v>3.0015909090909099</v>
      </c>
      <c r="G10" s="7">
        <v>4.0401999999999996</v>
      </c>
      <c r="H10" s="7">
        <v>3.6928000000000001</v>
      </c>
      <c r="I10" s="7">
        <v>3.5228999999999999</v>
      </c>
      <c r="J10" s="7">
        <v>4.5350000000000001</v>
      </c>
      <c r="K10" s="7">
        <v>2.9214393939393899</v>
      </c>
      <c r="L10" s="7">
        <v>4.0278</v>
      </c>
      <c r="M10" s="7">
        <f t="shared" si="0"/>
        <v>4.5350000000000001</v>
      </c>
      <c r="N10" s="7">
        <f t="shared" si="1"/>
        <v>4.0401999999999996</v>
      </c>
      <c r="O10" s="7">
        <f t="shared" si="2"/>
        <v>4.0278</v>
      </c>
      <c r="P10" s="7">
        <f t="shared" si="3"/>
        <v>3.6928000000000001</v>
      </c>
      <c r="Q10" s="7">
        <f t="shared" si="4"/>
        <v>16.2958</v>
      </c>
      <c r="R10" s="8">
        <v>7</v>
      </c>
    </row>
    <row r="11" spans="1:18">
      <c r="A11" s="6" t="s">
        <v>30</v>
      </c>
      <c r="B11" s="6" t="s">
        <v>34</v>
      </c>
      <c r="C11" s="7">
        <v>0</v>
      </c>
      <c r="D11" s="7">
        <v>0</v>
      </c>
      <c r="E11" s="7">
        <v>0</v>
      </c>
      <c r="F11" s="7">
        <v>3.4590909090909099</v>
      </c>
      <c r="G11" s="7">
        <v>4.0000999999999998</v>
      </c>
      <c r="H11" s="7">
        <v>0</v>
      </c>
      <c r="I11" s="7">
        <v>3.7429000000000001</v>
      </c>
      <c r="J11" s="7">
        <v>4.0486000000000004</v>
      </c>
      <c r="K11" s="7">
        <v>0</v>
      </c>
      <c r="L11" s="7">
        <v>3.5931999999999999</v>
      </c>
      <c r="M11" s="7">
        <f t="shared" si="0"/>
        <v>4.0486000000000004</v>
      </c>
      <c r="N11" s="7">
        <f t="shared" si="1"/>
        <v>4.0000999999999998</v>
      </c>
      <c r="O11" s="7">
        <f t="shared" si="2"/>
        <v>3.7429000000000001</v>
      </c>
      <c r="P11" s="7">
        <f t="shared" si="3"/>
        <v>3.5931999999999999</v>
      </c>
      <c r="Q11" s="7">
        <f t="shared" si="4"/>
        <v>15.3848</v>
      </c>
      <c r="R11" s="8">
        <v>8</v>
      </c>
    </row>
    <row r="12" spans="1:18">
      <c r="A12" s="6" t="s">
        <v>35</v>
      </c>
      <c r="B12" s="6" t="s">
        <v>36</v>
      </c>
      <c r="C12" s="7">
        <v>0</v>
      </c>
      <c r="D12" s="7">
        <v>3.8109848484848499</v>
      </c>
      <c r="E12" s="7">
        <v>3.3784848484848502</v>
      </c>
      <c r="F12" s="7">
        <v>3.61772727272727</v>
      </c>
      <c r="G12" s="7">
        <v>0</v>
      </c>
      <c r="H12" s="7">
        <v>3.4661</v>
      </c>
      <c r="I12" s="7">
        <v>3.7890000000000001</v>
      </c>
      <c r="J12" s="7">
        <v>0</v>
      </c>
      <c r="K12" s="7">
        <v>3.5578787878787899</v>
      </c>
      <c r="L12" s="7">
        <v>0</v>
      </c>
      <c r="M12" s="7">
        <f t="shared" si="0"/>
        <v>3.8109848484848499</v>
      </c>
      <c r="N12" s="7">
        <f t="shared" si="1"/>
        <v>3.7890000000000001</v>
      </c>
      <c r="O12" s="7">
        <f t="shared" si="2"/>
        <v>3.61772727272727</v>
      </c>
      <c r="P12" s="7">
        <f t="shared" si="3"/>
        <v>3.5578787878787899</v>
      </c>
      <c r="Q12" s="7">
        <f t="shared" si="4"/>
        <v>14.77559090909091</v>
      </c>
      <c r="R12" s="8">
        <v>9</v>
      </c>
    </row>
    <row r="13" spans="1:18">
      <c r="A13" s="11" t="s">
        <v>37</v>
      </c>
      <c r="B13" s="11" t="s">
        <v>38</v>
      </c>
      <c r="C13" s="7">
        <v>0</v>
      </c>
      <c r="D13" s="7">
        <v>0</v>
      </c>
      <c r="E13" s="7">
        <v>2.0216666666666701</v>
      </c>
      <c r="F13" s="7">
        <v>0</v>
      </c>
      <c r="G13" s="7">
        <v>4.1950000000000003</v>
      </c>
      <c r="H13" s="7">
        <v>2.6979000000000002</v>
      </c>
      <c r="I13" s="7">
        <v>3.2023999999999999</v>
      </c>
      <c r="J13" s="7">
        <v>4.4680999999999997</v>
      </c>
      <c r="K13" s="7">
        <v>0</v>
      </c>
      <c r="L13" s="7">
        <v>0</v>
      </c>
      <c r="M13" s="7">
        <f t="shared" si="0"/>
        <v>4.4680999999999997</v>
      </c>
      <c r="N13" s="7">
        <f t="shared" si="1"/>
        <v>4.1950000000000003</v>
      </c>
      <c r="O13" s="7">
        <f t="shared" si="2"/>
        <v>3.2023999999999999</v>
      </c>
      <c r="P13" s="7">
        <f t="shared" si="3"/>
        <v>2.6979000000000002</v>
      </c>
      <c r="Q13" s="7">
        <f t="shared" si="4"/>
        <v>14.563400000000001</v>
      </c>
      <c r="R13" s="8">
        <v>10</v>
      </c>
    </row>
    <row r="14" spans="1:18">
      <c r="A14" s="6" t="s">
        <v>39</v>
      </c>
      <c r="B14" s="6" t="s">
        <v>40</v>
      </c>
      <c r="C14" s="7">
        <v>0</v>
      </c>
      <c r="D14" s="7">
        <v>0</v>
      </c>
      <c r="E14" s="7">
        <v>3.8609848484848501</v>
      </c>
      <c r="F14" s="7">
        <v>2.5360606060606101</v>
      </c>
      <c r="G14" s="7">
        <v>0</v>
      </c>
      <c r="H14" s="7">
        <v>3.7513999999999998</v>
      </c>
      <c r="I14" s="7">
        <v>0</v>
      </c>
      <c r="J14" s="7">
        <v>3.6200999999999999</v>
      </c>
      <c r="K14" s="7">
        <v>0</v>
      </c>
      <c r="L14" s="7">
        <v>0</v>
      </c>
      <c r="M14" s="7">
        <f t="shared" si="0"/>
        <v>3.8609848484848501</v>
      </c>
      <c r="N14" s="7">
        <f t="shared" si="1"/>
        <v>3.7513999999999998</v>
      </c>
      <c r="O14" s="7">
        <f t="shared" si="2"/>
        <v>3.6200999999999999</v>
      </c>
      <c r="P14" s="7">
        <f t="shared" si="3"/>
        <v>2.5360606060606101</v>
      </c>
      <c r="Q14" s="7">
        <f t="shared" si="4"/>
        <v>13.76854545454546</v>
      </c>
      <c r="R14" s="8">
        <v>11</v>
      </c>
    </row>
    <row r="15" spans="1:18">
      <c r="A15" s="6" t="s">
        <v>41</v>
      </c>
      <c r="B15" s="6" t="s">
        <v>42</v>
      </c>
      <c r="C15" s="7">
        <v>0</v>
      </c>
      <c r="D15" s="7">
        <v>0</v>
      </c>
      <c r="E15" s="7">
        <v>3.7459848484848499</v>
      </c>
      <c r="F15" s="7">
        <v>0</v>
      </c>
      <c r="G15" s="7">
        <v>4.7</v>
      </c>
      <c r="H15" s="7">
        <v>0</v>
      </c>
      <c r="I15" s="7">
        <v>0</v>
      </c>
      <c r="J15" s="7">
        <v>4.3914</v>
      </c>
      <c r="K15" s="7">
        <v>0</v>
      </c>
      <c r="L15" s="7">
        <v>0</v>
      </c>
      <c r="M15" s="7">
        <f t="shared" si="0"/>
        <v>4.7</v>
      </c>
      <c r="N15" s="7">
        <f t="shared" si="1"/>
        <v>4.3914</v>
      </c>
      <c r="O15" s="7">
        <f t="shared" si="2"/>
        <v>3.7459848484848499</v>
      </c>
      <c r="P15" s="7">
        <f t="shared" si="3"/>
        <v>0</v>
      </c>
      <c r="Q15" s="7">
        <f t="shared" si="4"/>
        <v>12.837384848484851</v>
      </c>
      <c r="R15" s="8">
        <v>12</v>
      </c>
    </row>
    <row r="16" spans="1:18">
      <c r="A16" s="6" t="s">
        <v>41</v>
      </c>
      <c r="B16" s="6" t="s">
        <v>43</v>
      </c>
      <c r="C16" s="7">
        <v>0</v>
      </c>
      <c r="D16" s="7">
        <v>4.1365151515151499</v>
      </c>
      <c r="E16" s="7">
        <v>0</v>
      </c>
      <c r="F16" s="7">
        <v>0</v>
      </c>
      <c r="G16" s="7">
        <v>0</v>
      </c>
      <c r="H16" s="7">
        <v>3.4016000000000002</v>
      </c>
      <c r="I16" s="7">
        <v>3.9823</v>
      </c>
      <c r="J16" s="7">
        <v>0</v>
      </c>
      <c r="K16" s="7">
        <v>0</v>
      </c>
      <c r="L16" s="7">
        <v>0</v>
      </c>
      <c r="M16" s="7">
        <f t="shared" si="0"/>
        <v>4.1365151515151499</v>
      </c>
      <c r="N16" s="7">
        <f t="shared" si="1"/>
        <v>3.9823</v>
      </c>
      <c r="O16" s="7">
        <f t="shared" si="2"/>
        <v>3.4016000000000002</v>
      </c>
      <c r="P16" s="7">
        <f t="shared" si="3"/>
        <v>0</v>
      </c>
      <c r="Q16" s="7">
        <f t="shared" si="4"/>
        <v>11.52041515151515</v>
      </c>
      <c r="R16" s="8">
        <v>13</v>
      </c>
    </row>
    <row r="17" spans="1:18">
      <c r="A17" s="6" t="s">
        <v>21</v>
      </c>
      <c r="B17" s="6" t="s">
        <v>44</v>
      </c>
      <c r="C17" s="7">
        <v>0</v>
      </c>
      <c r="D17" s="7">
        <v>0</v>
      </c>
      <c r="E17" s="7">
        <v>0</v>
      </c>
      <c r="F17" s="7">
        <v>4.1366666666666703</v>
      </c>
      <c r="G17" s="7">
        <v>0</v>
      </c>
      <c r="H17" s="7">
        <v>0</v>
      </c>
      <c r="I17" s="7">
        <v>0</v>
      </c>
      <c r="J17" s="7">
        <v>0</v>
      </c>
      <c r="K17" s="7">
        <v>4.48106060606061</v>
      </c>
      <c r="L17" s="7">
        <v>0</v>
      </c>
      <c r="M17" s="7">
        <f t="shared" si="0"/>
        <v>4.48106060606061</v>
      </c>
      <c r="N17" s="7">
        <f t="shared" si="1"/>
        <v>4.1366666666666703</v>
      </c>
      <c r="O17" s="7">
        <f t="shared" si="2"/>
        <v>0</v>
      </c>
      <c r="P17" s="7">
        <f t="shared" si="3"/>
        <v>0</v>
      </c>
      <c r="Q17" s="7">
        <f t="shared" si="4"/>
        <v>8.6177272727272793</v>
      </c>
      <c r="R17" s="8">
        <v>14</v>
      </c>
    </row>
    <row r="18" spans="1:18">
      <c r="A18" s="6" t="s">
        <v>45</v>
      </c>
      <c r="B18" s="6" t="s">
        <v>46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4.0000999999999998</v>
      </c>
      <c r="I18" s="7">
        <v>0</v>
      </c>
      <c r="J18" s="7">
        <v>0</v>
      </c>
      <c r="K18" s="7">
        <v>0</v>
      </c>
      <c r="L18" s="7">
        <v>0</v>
      </c>
      <c r="M18" s="7">
        <f t="shared" si="0"/>
        <v>4.0000999999999998</v>
      </c>
      <c r="N18" s="7">
        <f t="shared" si="1"/>
        <v>0</v>
      </c>
      <c r="O18" s="7">
        <f t="shared" si="2"/>
        <v>0</v>
      </c>
      <c r="P18" s="7">
        <f t="shared" si="3"/>
        <v>0</v>
      </c>
      <c r="Q18" s="7">
        <f t="shared" si="4"/>
        <v>4.0000999999999998</v>
      </c>
      <c r="R18" s="8">
        <v>16</v>
      </c>
    </row>
    <row r="19" spans="1:18">
      <c r="A19" s="6" t="s">
        <v>25</v>
      </c>
      <c r="B19" s="6" t="s">
        <v>47</v>
      </c>
      <c r="C19" s="7">
        <v>0</v>
      </c>
      <c r="D19" s="7">
        <v>3.71992424242424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 t="shared" si="0"/>
        <v>3.71992424242424</v>
      </c>
      <c r="N19" s="7">
        <f t="shared" si="1"/>
        <v>0</v>
      </c>
      <c r="O19" s="7">
        <f t="shared" si="2"/>
        <v>0</v>
      </c>
      <c r="P19" s="7">
        <f t="shared" si="3"/>
        <v>0</v>
      </c>
      <c r="Q19" s="7">
        <f t="shared" si="4"/>
        <v>3.71992424242424</v>
      </c>
      <c r="R19" s="8">
        <v>17</v>
      </c>
    </row>
    <row r="20" spans="1:18">
      <c r="A20" s="11" t="s">
        <v>21</v>
      </c>
      <c r="B20" s="11" t="s">
        <v>48</v>
      </c>
      <c r="C20" s="7">
        <v>0</v>
      </c>
      <c r="D20" s="7">
        <v>0</v>
      </c>
      <c r="E20" s="7">
        <v>3.48590909090909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 t="shared" si="0"/>
        <v>3.48590909090909</v>
      </c>
      <c r="N20" s="7">
        <f t="shared" si="1"/>
        <v>0</v>
      </c>
      <c r="O20" s="7">
        <f t="shared" si="2"/>
        <v>0</v>
      </c>
      <c r="P20" s="7">
        <f t="shared" si="3"/>
        <v>0</v>
      </c>
      <c r="Q20" s="7">
        <f t="shared" si="4"/>
        <v>3.48590909090909</v>
      </c>
      <c r="R20" s="8">
        <v>18</v>
      </c>
    </row>
    <row r="21" spans="1:18">
      <c r="A21" s="6" t="s">
        <v>49</v>
      </c>
      <c r="B21" s="6" t="s">
        <v>50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3.4857999999999998</v>
      </c>
      <c r="K21" s="7">
        <v>0</v>
      </c>
      <c r="L21" s="7">
        <v>0</v>
      </c>
      <c r="M21" s="7">
        <f t="shared" si="0"/>
        <v>3.4857999999999998</v>
      </c>
      <c r="N21" s="7">
        <f t="shared" si="1"/>
        <v>0</v>
      </c>
      <c r="O21" s="7">
        <f t="shared" si="2"/>
        <v>0</v>
      </c>
      <c r="P21" s="7">
        <f t="shared" si="3"/>
        <v>0</v>
      </c>
      <c r="Q21" s="7">
        <f t="shared" si="4"/>
        <v>3.4857999999999998</v>
      </c>
      <c r="R21" s="8">
        <v>19</v>
      </c>
    </row>
    <row r="22" spans="1:18">
      <c r="A22" s="6" t="s">
        <v>25</v>
      </c>
      <c r="B22" s="6" t="s">
        <v>51</v>
      </c>
      <c r="C22" s="7">
        <v>0</v>
      </c>
      <c r="D22" s="7">
        <v>0</v>
      </c>
      <c r="E22" s="7">
        <v>0</v>
      </c>
      <c r="F22" s="9">
        <v>3.16409090909091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f t="shared" si="0"/>
        <v>3.16409090909091</v>
      </c>
      <c r="N22" s="7">
        <f t="shared" si="1"/>
        <v>0</v>
      </c>
      <c r="O22" s="7">
        <f t="shared" si="2"/>
        <v>0</v>
      </c>
      <c r="P22" s="7">
        <f t="shared" si="3"/>
        <v>0</v>
      </c>
      <c r="Q22" s="7">
        <f t="shared" si="4"/>
        <v>3.16409090909091</v>
      </c>
      <c r="R22" s="8">
        <v>20</v>
      </c>
    </row>
    <row r="23" spans="1:18">
      <c r="A23" s="6" t="s">
        <v>52</v>
      </c>
      <c r="B23" s="6" t="s">
        <v>53</v>
      </c>
      <c r="C23" s="7">
        <v>0</v>
      </c>
      <c r="D23" s="7">
        <v>0</v>
      </c>
      <c r="E23" s="7">
        <v>2.9145454545454501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f t="shared" si="0"/>
        <v>2.9145454545454501</v>
      </c>
      <c r="N23" s="7">
        <f t="shared" si="1"/>
        <v>0</v>
      </c>
      <c r="O23" s="7">
        <f t="shared" si="2"/>
        <v>0</v>
      </c>
      <c r="P23" s="7">
        <f t="shared" si="3"/>
        <v>0</v>
      </c>
      <c r="Q23" s="7">
        <f t="shared" si="4"/>
        <v>2.9145454545454501</v>
      </c>
      <c r="R23" s="8">
        <v>21</v>
      </c>
    </row>
    <row r="24" spans="1:18">
      <c r="A24" s="6" t="s">
        <v>21</v>
      </c>
      <c r="B24" s="6" t="s">
        <v>54</v>
      </c>
      <c r="C24" s="7">
        <v>0</v>
      </c>
      <c r="D24" s="7">
        <v>0</v>
      </c>
      <c r="E24" s="7">
        <v>2.7019696969696998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f t="shared" si="0"/>
        <v>2.7019696969696998</v>
      </c>
      <c r="N24" s="7">
        <f t="shared" si="1"/>
        <v>0</v>
      </c>
      <c r="O24" s="7">
        <f t="shared" si="2"/>
        <v>0</v>
      </c>
      <c r="P24" s="7">
        <f t="shared" si="3"/>
        <v>0</v>
      </c>
      <c r="Q24" s="7">
        <f t="shared" si="4"/>
        <v>2.7019696969696998</v>
      </c>
      <c r="R24" s="8">
        <v>22</v>
      </c>
    </row>
    <row r="25" spans="1:18">
      <c r="A25" s="6" t="s">
        <v>25</v>
      </c>
      <c r="B25" s="6" t="s">
        <v>55</v>
      </c>
      <c r="C25" s="7">
        <v>0</v>
      </c>
      <c r="D25" s="7">
        <v>0</v>
      </c>
      <c r="E25" s="7">
        <v>0</v>
      </c>
      <c r="F25" s="7">
        <v>2.51765151515152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 t="shared" si="0"/>
        <v>2.51765151515152</v>
      </c>
      <c r="N25" s="7">
        <f t="shared" si="1"/>
        <v>0</v>
      </c>
      <c r="O25" s="7">
        <f t="shared" si="2"/>
        <v>0</v>
      </c>
      <c r="P25" s="7">
        <f t="shared" si="3"/>
        <v>0</v>
      </c>
      <c r="Q25" s="7">
        <f t="shared" si="4"/>
        <v>2.51765151515152</v>
      </c>
      <c r="R25" s="8">
        <v>23</v>
      </c>
    </row>
    <row r="26" spans="1:18">
      <c r="A26" s="11" t="s">
        <v>56</v>
      </c>
      <c r="B26" s="11" t="s">
        <v>57</v>
      </c>
      <c r="C26" s="7">
        <v>0</v>
      </c>
      <c r="D26" s="7">
        <v>2.4202272727272698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f t="shared" si="0"/>
        <v>2.4202272727272698</v>
      </c>
      <c r="N26" s="7">
        <f t="shared" si="1"/>
        <v>0</v>
      </c>
      <c r="O26" s="7">
        <f t="shared" si="2"/>
        <v>0</v>
      </c>
      <c r="P26" s="7">
        <f t="shared" si="3"/>
        <v>0</v>
      </c>
      <c r="Q26" s="7">
        <f t="shared" si="4"/>
        <v>2.4202272727272698</v>
      </c>
      <c r="R26" s="8">
        <v>24</v>
      </c>
    </row>
    <row r="27" spans="1:18">
      <c r="A27" s="6"/>
      <c r="B27" s="6"/>
      <c r="C27" s="7"/>
      <c r="D27" s="7"/>
      <c r="E27" s="7"/>
      <c r="F27" s="7"/>
      <c r="G27" s="7"/>
      <c r="H27" s="9"/>
      <c r="I27" s="7"/>
      <c r="J27" s="7"/>
      <c r="K27" s="7"/>
      <c r="L27" s="7"/>
      <c r="M27" s="7" t="e">
        <f t="shared" ref="M27:M32" si="5">LARGE($C27:$L27,1)</f>
        <v>#NUM!</v>
      </c>
      <c r="N27" s="7" t="e">
        <f t="shared" ref="N27:N32" si="6">LARGE($C27:$L27,2)</f>
        <v>#NUM!</v>
      </c>
      <c r="O27" s="7" t="e">
        <f t="shared" ref="O27:O32" si="7">LARGE($C27:$L27,3)</f>
        <v>#NUM!</v>
      </c>
      <c r="P27" s="7" t="e">
        <f t="shared" ref="P27:P32" si="8">LARGE($C27:$L27,4)</f>
        <v>#NUM!</v>
      </c>
      <c r="Q27" s="7" t="e">
        <f t="shared" ref="Q27:Q32" si="9">SUM(M27:P27)</f>
        <v>#NUM!</v>
      </c>
      <c r="R27" s="8">
        <v>25</v>
      </c>
    </row>
    <row r="28" spans="1:18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 t="e">
        <f t="shared" si="5"/>
        <v>#NUM!</v>
      </c>
      <c r="N28" s="7" t="e">
        <f t="shared" si="6"/>
        <v>#NUM!</v>
      </c>
      <c r="O28" s="7" t="e">
        <f t="shared" si="7"/>
        <v>#NUM!</v>
      </c>
      <c r="P28" s="7" t="e">
        <f t="shared" si="8"/>
        <v>#NUM!</v>
      </c>
      <c r="Q28" s="7" t="e">
        <f t="shared" si="9"/>
        <v>#NUM!</v>
      </c>
      <c r="R28" s="8">
        <v>26</v>
      </c>
    </row>
    <row r="29" spans="1:18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 t="e">
        <f t="shared" si="5"/>
        <v>#NUM!</v>
      </c>
      <c r="N29" s="7" t="e">
        <f t="shared" si="6"/>
        <v>#NUM!</v>
      </c>
      <c r="O29" s="7" t="e">
        <f t="shared" si="7"/>
        <v>#NUM!</v>
      </c>
      <c r="P29" s="7" t="e">
        <f t="shared" si="8"/>
        <v>#NUM!</v>
      </c>
      <c r="Q29" s="7" t="e">
        <f t="shared" si="9"/>
        <v>#NUM!</v>
      </c>
      <c r="R29" s="8">
        <v>27</v>
      </c>
    </row>
    <row r="30" spans="1:18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 t="e">
        <f t="shared" si="5"/>
        <v>#NUM!</v>
      </c>
      <c r="N30" s="7" t="e">
        <f t="shared" si="6"/>
        <v>#NUM!</v>
      </c>
      <c r="O30" s="7" t="e">
        <f t="shared" si="7"/>
        <v>#NUM!</v>
      </c>
      <c r="P30" s="7" t="e">
        <f t="shared" si="8"/>
        <v>#NUM!</v>
      </c>
      <c r="Q30" s="7" t="e">
        <f t="shared" si="9"/>
        <v>#NUM!</v>
      </c>
      <c r="R30" s="8">
        <v>28</v>
      </c>
    </row>
    <row r="31" spans="1:18">
      <c r="A31" s="6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 t="e">
        <f t="shared" si="5"/>
        <v>#NUM!</v>
      </c>
      <c r="N31" s="7" t="e">
        <f t="shared" si="6"/>
        <v>#NUM!</v>
      </c>
      <c r="O31" s="7" t="e">
        <f t="shared" si="7"/>
        <v>#NUM!</v>
      </c>
      <c r="P31" s="7" t="e">
        <f t="shared" si="8"/>
        <v>#NUM!</v>
      </c>
      <c r="Q31" s="7" t="e">
        <f t="shared" si="9"/>
        <v>#NUM!</v>
      </c>
      <c r="R31" s="8">
        <v>29</v>
      </c>
    </row>
    <row r="32" spans="1:18">
      <c r="A32" s="6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 t="e">
        <f t="shared" si="5"/>
        <v>#NUM!</v>
      </c>
      <c r="N32" s="7" t="e">
        <f t="shared" si="6"/>
        <v>#NUM!</v>
      </c>
      <c r="O32" s="7" t="e">
        <f t="shared" si="7"/>
        <v>#NUM!</v>
      </c>
      <c r="P32" s="7" t="e">
        <f t="shared" si="8"/>
        <v>#NUM!</v>
      </c>
      <c r="Q32" s="7" t="e">
        <f t="shared" si="9"/>
        <v>#NUM!</v>
      </c>
      <c r="R32" s="8">
        <v>30</v>
      </c>
    </row>
    <row r="33" spans="1:18" ht="15.75">
      <c r="A33" s="51"/>
      <c r="B33" s="51"/>
      <c r="C33" s="48" t="s">
        <v>58</v>
      </c>
      <c r="D33" s="48"/>
      <c r="E33" s="48"/>
      <c r="F33" s="48"/>
      <c r="G33" s="48"/>
      <c r="H33" s="48"/>
      <c r="I33" s="48"/>
      <c r="J33" s="48"/>
      <c r="K33" s="2"/>
      <c r="L33" s="2"/>
      <c r="M33" s="48"/>
      <c r="N33" s="48"/>
      <c r="O33" s="48"/>
      <c r="P33" s="2"/>
    </row>
    <row r="34" spans="1:18">
      <c r="A34" s="52"/>
      <c r="B34" s="52"/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7</v>
      </c>
      <c r="I34" s="3" t="s">
        <v>8</v>
      </c>
      <c r="J34" s="3" t="s">
        <v>9</v>
      </c>
      <c r="K34" s="3" t="s">
        <v>10</v>
      </c>
      <c r="L34" s="3" t="s">
        <v>11</v>
      </c>
      <c r="M34" s="3" t="s">
        <v>12</v>
      </c>
      <c r="N34" s="3" t="s">
        <v>13</v>
      </c>
      <c r="O34" s="3" t="s">
        <v>14</v>
      </c>
      <c r="P34" s="3" t="s">
        <v>15</v>
      </c>
      <c r="Q34" s="4" t="s">
        <v>16</v>
      </c>
      <c r="R34" s="50" t="s">
        <v>17</v>
      </c>
    </row>
    <row r="35" spans="1:18">
      <c r="A35" s="5" t="s">
        <v>18</v>
      </c>
      <c r="B35" s="5" t="s">
        <v>19</v>
      </c>
      <c r="C35" s="3" t="s">
        <v>20</v>
      </c>
      <c r="D35" s="3" t="s">
        <v>20</v>
      </c>
      <c r="E35" s="3" t="s">
        <v>20</v>
      </c>
      <c r="F35" s="3" t="s">
        <v>20</v>
      </c>
      <c r="G35" s="3" t="s">
        <v>20</v>
      </c>
      <c r="H35" s="3" t="s">
        <v>20</v>
      </c>
      <c r="I35" s="3" t="s">
        <v>20</v>
      </c>
      <c r="J35" s="3" t="s">
        <v>20</v>
      </c>
      <c r="K35" s="3" t="s">
        <v>20</v>
      </c>
      <c r="L35" s="3" t="s">
        <v>20</v>
      </c>
      <c r="M35" s="3" t="s">
        <v>20</v>
      </c>
      <c r="N35" s="3" t="s">
        <v>20</v>
      </c>
      <c r="O35" s="3" t="s">
        <v>20</v>
      </c>
      <c r="P35" s="3" t="s">
        <v>20</v>
      </c>
      <c r="Q35" s="4" t="s">
        <v>20</v>
      </c>
      <c r="R35" s="50"/>
    </row>
    <row r="36" spans="1:18">
      <c r="A36" s="6" t="s">
        <v>21</v>
      </c>
      <c r="B36" s="6" t="s">
        <v>22</v>
      </c>
      <c r="C36" s="7">
        <v>4.7643181818181803</v>
      </c>
      <c r="D36" s="7">
        <v>0</v>
      </c>
      <c r="E36" s="7">
        <v>4.1581060606060598</v>
      </c>
      <c r="F36" s="7">
        <v>4.2138636363636399</v>
      </c>
      <c r="G36" s="7">
        <v>4.8475999999999999</v>
      </c>
      <c r="H36" s="7">
        <v>0</v>
      </c>
      <c r="I36" s="7">
        <v>4.3956999999999997</v>
      </c>
      <c r="J36" s="7">
        <v>5.0061</v>
      </c>
      <c r="K36" s="7">
        <v>3.70515151515152</v>
      </c>
      <c r="L36" s="7">
        <v>4.8418000000000001</v>
      </c>
      <c r="M36" s="7">
        <f t="shared" ref="M36:M62" si="10">LARGE($C36:$L36,1)</f>
        <v>5.0061</v>
      </c>
      <c r="N36" s="7">
        <f t="shared" ref="N36:N62" si="11">LARGE($C36:$L36,2)</f>
        <v>4.8475999999999999</v>
      </c>
      <c r="O36" s="7">
        <f t="shared" ref="O36:O62" si="12">LARGE($C36:$L36,3)</f>
        <v>4.8418000000000001</v>
      </c>
      <c r="P36" s="7">
        <f t="shared" ref="P36:P62" si="13">LARGE($C36:$L36,4)</f>
        <v>4.7643181818181803</v>
      </c>
      <c r="Q36" s="7">
        <f t="shared" ref="Q36:Q62" si="14">SUM(M36:P36)</f>
        <v>19.459818181818179</v>
      </c>
      <c r="R36" s="8">
        <v>1</v>
      </c>
    </row>
    <row r="37" spans="1:18">
      <c r="A37" s="6" t="s">
        <v>45</v>
      </c>
      <c r="B37" s="6" t="s">
        <v>46</v>
      </c>
      <c r="C37" s="7">
        <v>0</v>
      </c>
      <c r="D37" s="7">
        <v>4.5925757575757604</v>
      </c>
      <c r="E37" s="7">
        <v>4.1006060606060597</v>
      </c>
      <c r="F37" s="7">
        <v>4.9182575757575799</v>
      </c>
      <c r="G37" s="7">
        <v>4.3529999999999998</v>
      </c>
      <c r="H37" s="7">
        <v>4.0430000000000001</v>
      </c>
      <c r="I37" s="7">
        <v>3.8580000000000001</v>
      </c>
      <c r="J37" s="7">
        <v>0</v>
      </c>
      <c r="K37" s="7">
        <v>4.2963636363636404</v>
      </c>
      <c r="L37" s="7">
        <v>4.6551999999999998</v>
      </c>
      <c r="M37" s="7">
        <f t="shared" si="10"/>
        <v>4.9182575757575799</v>
      </c>
      <c r="N37" s="7">
        <f t="shared" si="11"/>
        <v>4.6551999999999998</v>
      </c>
      <c r="O37" s="7">
        <f t="shared" si="12"/>
        <v>4.5925757575757604</v>
      </c>
      <c r="P37" s="7">
        <f t="shared" si="13"/>
        <v>4.3529999999999998</v>
      </c>
      <c r="Q37" s="7">
        <f t="shared" si="14"/>
        <v>18.51903333333334</v>
      </c>
      <c r="R37" s="8">
        <v>2</v>
      </c>
    </row>
    <row r="38" spans="1:18">
      <c r="A38" s="12" t="s">
        <v>32</v>
      </c>
      <c r="B38" s="13" t="s">
        <v>33</v>
      </c>
      <c r="C38" s="7">
        <v>2.1969696969696999</v>
      </c>
      <c r="D38" s="7">
        <v>3.0923484848484901</v>
      </c>
      <c r="E38" s="7">
        <v>3.8720454545454501</v>
      </c>
      <c r="F38" s="7">
        <v>3.85424242424242</v>
      </c>
      <c r="G38" s="7">
        <v>3.9935</v>
      </c>
      <c r="H38" s="7">
        <v>4.5773999999999999</v>
      </c>
      <c r="I38" s="7">
        <v>3.7305999999999999</v>
      </c>
      <c r="J38" s="7">
        <v>4.3419999999999996</v>
      </c>
      <c r="K38" s="7">
        <v>3.7172727272727299</v>
      </c>
      <c r="L38" s="7">
        <v>4.4090999999999996</v>
      </c>
      <c r="M38" s="7">
        <f t="shared" si="10"/>
        <v>4.5773999999999999</v>
      </c>
      <c r="N38" s="7">
        <f t="shared" si="11"/>
        <v>4.4090999999999996</v>
      </c>
      <c r="O38" s="7">
        <f t="shared" si="12"/>
        <v>4.3419999999999996</v>
      </c>
      <c r="P38" s="7">
        <f t="shared" si="13"/>
        <v>3.9935</v>
      </c>
      <c r="Q38" s="7">
        <f t="shared" si="14"/>
        <v>17.321999999999999</v>
      </c>
      <c r="R38" s="8">
        <v>3</v>
      </c>
    </row>
    <row r="39" spans="1:18">
      <c r="A39" s="6" t="s">
        <v>21</v>
      </c>
      <c r="B39" s="6" t="s">
        <v>29</v>
      </c>
      <c r="C39" s="7">
        <v>0</v>
      </c>
      <c r="D39" s="7">
        <v>3.5942424242424198</v>
      </c>
      <c r="E39" s="7">
        <v>4.2883333333333304</v>
      </c>
      <c r="F39" s="7">
        <v>4.1498484848484898</v>
      </c>
      <c r="G39" s="7">
        <v>4.0814000000000004</v>
      </c>
      <c r="H39" s="7">
        <v>3.3031999999999999</v>
      </c>
      <c r="I39" s="7">
        <v>4.5262000000000002</v>
      </c>
      <c r="J39" s="7">
        <v>4.2896000000000001</v>
      </c>
      <c r="K39" s="7">
        <v>3.9838636363636399</v>
      </c>
      <c r="L39" s="7">
        <v>3.6408</v>
      </c>
      <c r="M39" s="7">
        <f t="shared" si="10"/>
        <v>4.5262000000000002</v>
      </c>
      <c r="N39" s="7">
        <f t="shared" si="11"/>
        <v>4.2896000000000001</v>
      </c>
      <c r="O39" s="7">
        <f t="shared" si="12"/>
        <v>4.2883333333333304</v>
      </c>
      <c r="P39" s="7">
        <f t="shared" si="13"/>
        <v>4.1498484848484898</v>
      </c>
      <c r="Q39" s="7">
        <f t="shared" si="14"/>
        <v>17.253981818181821</v>
      </c>
      <c r="R39" s="8">
        <v>4</v>
      </c>
    </row>
    <row r="40" spans="1:18">
      <c r="A40" s="6" t="s">
        <v>30</v>
      </c>
      <c r="B40" s="6" t="s">
        <v>59</v>
      </c>
      <c r="C40" s="7">
        <v>3.20469696969697</v>
      </c>
      <c r="D40" s="7">
        <v>4.1442424242424201</v>
      </c>
      <c r="E40" s="7">
        <v>3.9190909090909098</v>
      </c>
      <c r="F40" s="7">
        <v>0</v>
      </c>
      <c r="G40" s="7">
        <v>4.3978000000000002</v>
      </c>
      <c r="H40" s="7">
        <v>4.2257999999999996</v>
      </c>
      <c r="I40" s="7">
        <v>3.5205000000000002</v>
      </c>
      <c r="J40" s="7">
        <v>0</v>
      </c>
      <c r="K40" s="7">
        <v>0</v>
      </c>
      <c r="L40" s="7">
        <v>4.0061</v>
      </c>
      <c r="M40" s="7">
        <f t="shared" si="10"/>
        <v>4.3978000000000002</v>
      </c>
      <c r="N40" s="7">
        <f t="shared" si="11"/>
        <v>4.2257999999999996</v>
      </c>
      <c r="O40" s="7">
        <f t="shared" si="12"/>
        <v>4.1442424242424201</v>
      </c>
      <c r="P40" s="7">
        <f t="shared" si="13"/>
        <v>4.0061</v>
      </c>
      <c r="Q40" s="7">
        <f t="shared" si="14"/>
        <v>16.773942424242421</v>
      </c>
      <c r="R40" s="8">
        <v>5</v>
      </c>
    </row>
    <row r="41" spans="1:18">
      <c r="A41" s="6" t="s">
        <v>39</v>
      </c>
      <c r="B41" s="6" t="s">
        <v>40</v>
      </c>
      <c r="C41" s="7">
        <v>3.1115909090909102</v>
      </c>
      <c r="D41" s="7">
        <v>4.02454545454545</v>
      </c>
      <c r="E41" s="7">
        <v>3.9038636363636399</v>
      </c>
      <c r="F41" s="7">
        <v>4.2221212121212099</v>
      </c>
      <c r="G41" s="7">
        <v>0</v>
      </c>
      <c r="H41" s="7">
        <v>3.5636000000000001</v>
      </c>
      <c r="I41" s="7">
        <v>2.5467</v>
      </c>
      <c r="J41" s="7">
        <v>4.5867000000000004</v>
      </c>
      <c r="K41" s="7">
        <v>3.2984848484848501</v>
      </c>
      <c r="L41" s="7">
        <v>3.7719999999999998</v>
      </c>
      <c r="M41" s="7">
        <f t="shared" si="10"/>
        <v>4.5867000000000004</v>
      </c>
      <c r="N41" s="7">
        <f t="shared" si="11"/>
        <v>4.2221212121212099</v>
      </c>
      <c r="O41" s="7">
        <f t="shared" si="12"/>
        <v>4.02454545454545</v>
      </c>
      <c r="P41" s="7">
        <f t="shared" si="13"/>
        <v>3.9038636363636399</v>
      </c>
      <c r="Q41" s="7">
        <f t="shared" si="14"/>
        <v>16.737230303030298</v>
      </c>
      <c r="R41" s="8">
        <v>6</v>
      </c>
    </row>
    <row r="42" spans="1:18">
      <c r="A42" s="12" t="s">
        <v>60</v>
      </c>
      <c r="B42" s="13" t="s">
        <v>61</v>
      </c>
      <c r="C42" s="7">
        <v>0</v>
      </c>
      <c r="D42" s="7">
        <v>3.4805303030302999</v>
      </c>
      <c r="E42" s="7">
        <v>3.9281060606060598</v>
      </c>
      <c r="F42" s="7">
        <v>3.0268939393939398</v>
      </c>
      <c r="G42" s="7">
        <v>0</v>
      </c>
      <c r="H42" s="7">
        <v>0</v>
      </c>
      <c r="I42" s="7">
        <v>3.6492</v>
      </c>
      <c r="J42" s="7">
        <v>0</v>
      </c>
      <c r="K42" s="7">
        <v>3.4177272727272698</v>
      </c>
      <c r="L42" s="7">
        <v>0</v>
      </c>
      <c r="M42" s="7">
        <f t="shared" si="10"/>
        <v>3.9281060606060598</v>
      </c>
      <c r="N42" s="7">
        <f t="shared" si="11"/>
        <v>3.6492</v>
      </c>
      <c r="O42" s="7">
        <f t="shared" si="12"/>
        <v>3.4805303030302999</v>
      </c>
      <c r="P42" s="7">
        <f t="shared" si="13"/>
        <v>3.4177272727272698</v>
      </c>
      <c r="Q42" s="7">
        <f t="shared" si="14"/>
        <v>14.47556363636363</v>
      </c>
      <c r="R42" s="8">
        <v>7</v>
      </c>
    </row>
    <row r="43" spans="1:18">
      <c r="A43" s="6" t="s">
        <v>21</v>
      </c>
      <c r="B43" s="6" t="s">
        <v>62</v>
      </c>
      <c r="C43" s="7">
        <v>0</v>
      </c>
      <c r="D43" s="7">
        <v>2.9867424242424199</v>
      </c>
      <c r="E43" s="7">
        <v>0</v>
      </c>
      <c r="F43" s="7">
        <v>3.1503030303030299</v>
      </c>
      <c r="G43" s="7">
        <v>0</v>
      </c>
      <c r="H43" s="7">
        <v>3.0337000000000001</v>
      </c>
      <c r="I43" s="7">
        <v>3.2039</v>
      </c>
      <c r="J43" s="7">
        <v>0</v>
      </c>
      <c r="K43" s="7">
        <v>2.49456060606061</v>
      </c>
      <c r="L43" s="7">
        <v>0</v>
      </c>
      <c r="M43" s="7">
        <f t="shared" si="10"/>
        <v>3.2039</v>
      </c>
      <c r="N43" s="7">
        <f t="shared" si="11"/>
        <v>3.1503030303030299</v>
      </c>
      <c r="O43" s="7">
        <f t="shared" si="12"/>
        <v>3.0337000000000001</v>
      </c>
      <c r="P43" s="7">
        <f t="shared" si="13"/>
        <v>2.9867424242424199</v>
      </c>
      <c r="Q43" s="7">
        <f t="shared" si="14"/>
        <v>12.374645454545449</v>
      </c>
      <c r="R43" s="8">
        <v>8</v>
      </c>
    </row>
    <row r="44" spans="1:18">
      <c r="A44" s="6" t="s">
        <v>63</v>
      </c>
      <c r="B44" s="6" t="s">
        <v>64</v>
      </c>
      <c r="C44" s="7">
        <v>3.80598484848485</v>
      </c>
      <c r="D44" s="7">
        <v>3.87469696969697</v>
      </c>
      <c r="E44" s="7">
        <v>3.7290151515151502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f t="shared" si="10"/>
        <v>3.87469696969697</v>
      </c>
      <c r="N44" s="7">
        <f t="shared" si="11"/>
        <v>3.80598484848485</v>
      </c>
      <c r="O44" s="7">
        <f t="shared" si="12"/>
        <v>3.7290151515151502</v>
      </c>
      <c r="P44" s="7">
        <f t="shared" si="13"/>
        <v>0</v>
      </c>
      <c r="Q44" s="7">
        <f t="shared" si="14"/>
        <v>11.40969696969697</v>
      </c>
      <c r="R44" s="8">
        <v>9</v>
      </c>
    </row>
    <row r="45" spans="1:18">
      <c r="A45" s="6" t="s">
        <v>30</v>
      </c>
      <c r="B45" s="6" t="s">
        <v>65</v>
      </c>
      <c r="C45" s="7">
        <v>3.6805303030303</v>
      </c>
      <c r="D45" s="7">
        <v>0</v>
      </c>
      <c r="E45" s="7">
        <v>0</v>
      </c>
      <c r="F45" s="7">
        <v>0</v>
      </c>
      <c r="G45" s="7">
        <v>4.3224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f t="shared" si="10"/>
        <v>4.3224</v>
      </c>
      <c r="N45" s="7">
        <f t="shared" si="11"/>
        <v>3.6805303030303</v>
      </c>
      <c r="O45" s="7">
        <f t="shared" si="12"/>
        <v>0</v>
      </c>
      <c r="P45" s="7">
        <f t="shared" si="13"/>
        <v>0</v>
      </c>
      <c r="Q45" s="7">
        <f t="shared" si="14"/>
        <v>8.0029303030303005</v>
      </c>
      <c r="R45" s="8">
        <v>10</v>
      </c>
    </row>
    <row r="46" spans="1:18">
      <c r="A46" s="6" t="s">
        <v>32</v>
      </c>
      <c r="B46" s="6" t="s">
        <v>66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3.3020999999999998</v>
      </c>
      <c r="J46" s="7">
        <v>0</v>
      </c>
      <c r="K46" s="7">
        <v>3.9170454545454501</v>
      </c>
      <c r="L46" s="7">
        <v>0</v>
      </c>
      <c r="M46" s="7">
        <f t="shared" si="10"/>
        <v>3.9170454545454501</v>
      </c>
      <c r="N46" s="7">
        <f t="shared" si="11"/>
        <v>3.3020999999999998</v>
      </c>
      <c r="O46" s="7">
        <f t="shared" si="12"/>
        <v>0</v>
      </c>
      <c r="P46" s="7">
        <f t="shared" si="13"/>
        <v>0</v>
      </c>
      <c r="Q46" s="7">
        <f t="shared" si="14"/>
        <v>7.2191454545454494</v>
      </c>
      <c r="R46" s="8">
        <v>11</v>
      </c>
    </row>
    <row r="47" spans="1:18">
      <c r="A47" s="6" t="s">
        <v>32</v>
      </c>
      <c r="B47" s="6" t="s">
        <v>67</v>
      </c>
      <c r="C47" s="7">
        <v>0</v>
      </c>
      <c r="D47" s="7">
        <v>3.2499242424242398</v>
      </c>
      <c r="E47" s="7">
        <v>0</v>
      </c>
      <c r="F47" s="7">
        <v>3.51492424242424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f t="shared" si="10"/>
        <v>3.51492424242424</v>
      </c>
      <c r="N47" s="7">
        <f t="shared" si="11"/>
        <v>3.2499242424242398</v>
      </c>
      <c r="O47" s="7">
        <f t="shared" si="12"/>
        <v>0</v>
      </c>
      <c r="P47" s="7">
        <f t="shared" si="13"/>
        <v>0</v>
      </c>
      <c r="Q47" s="7">
        <f t="shared" si="14"/>
        <v>6.7648484848484802</v>
      </c>
      <c r="R47" s="8">
        <v>12</v>
      </c>
    </row>
    <row r="48" spans="1:18">
      <c r="A48" s="6" t="s">
        <v>41</v>
      </c>
      <c r="B48" s="6" t="s">
        <v>42</v>
      </c>
      <c r="C48" s="7">
        <v>0</v>
      </c>
      <c r="D48" s="7">
        <v>0</v>
      </c>
      <c r="E48" s="7">
        <v>3.7807575757575802</v>
      </c>
      <c r="F48" s="7">
        <v>0</v>
      </c>
      <c r="G48" s="7">
        <v>2.8355999999999999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f t="shared" si="10"/>
        <v>3.7807575757575802</v>
      </c>
      <c r="N48" s="7">
        <f t="shared" si="11"/>
        <v>2.8355999999999999</v>
      </c>
      <c r="O48" s="7">
        <f t="shared" si="12"/>
        <v>0</v>
      </c>
      <c r="P48" s="7">
        <f t="shared" si="13"/>
        <v>0</v>
      </c>
      <c r="Q48" s="7">
        <f t="shared" si="14"/>
        <v>6.6163575757575801</v>
      </c>
      <c r="R48" s="8">
        <v>13</v>
      </c>
    </row>
    <row r="49" spans="1:18">
      <c r="A49" s="6" t="s">
        <v>49</v>
      </c>
      <c r="B49" s="6" t="s">
        <v>50</v>
      </c>
      <c r="C49" s="7">
        <v>0</v>
      </c>
      <c r="D49" s="7">
        <v>0</v>
      </c>
      <c r="E49" s="7">
        <v>0</v>
      </c>
      <c r="F49" s="7">
        <v>1.3376666666666699</v>
      </c>
      <c r="G49" s="7">
        <v>0</v>
      </c>
      <c r="H49" s="7">
        <v>0</v>
      </c>
      <c r="I49" s="7">
        <v>4.1595000000000004</v>
      </c>
      <c r="J49" s="7">
        <v>0</v>
      </c>
      <c r="K49" s="7">
        <v>0</v>
      </c>
      <c r="L49" s="7">
        <v>0</v>
      </c>
      <c r="M49" s="7">
        <f t="shared" si="10"/>
        <v>4.1595000000000004</v>
      </c>
      <c r="N49" s="7">
        <f t="shared" si="11"/>
        <v>1.3376666666666699</v>
      </c>
      <c r="O49" s="7">
        <f t="shared" si="12"/>
        <v>0</v>
      </c>
      <c r="P49" s="7">
        <f t="shared" si="13"/>
        <v>0</v>
      </c>
      <c r="Q49" s="7">
        <f t="shared" si="14"/>
        <v>5.4971666666666703</v>
      </c>
      <c r="R49" s="8">
        <v>14</v>
      </c>
    </row>
    <row r="50" spans="1:18">
      <c r="A50" s="6" t="s">
        <v>25</v>
      </c>
      <c r="B50" s="6" t="s">
        <v>68</v>
      </c>
      <c r="C50" s="7">
        <v>0</v>
      </c>
      <c r="D50" s="7">
        <v>0</v>
      </c>
      <c r="E50" s="7">
        <v>2.51318181818182</v>
      </c>
      <c r="F50" s="7">
        <v>0</v>
      </c>
      <c r="G50" s="7">
        <v>0</v>
      </c>
      <c r="H50" s="7">
        <v>0</v>
      </c>
      <c r="I50" s="7">
        <v>2.3953000000000002</v>
      </c>
      <c r="J50" s="7">
        <v>0</v>
      </c>
      <c r="K50" s="7">
        <v>0</v>
      </c>
      <c r="L50" s="7">
        <v>0</v>
      </c>
      <c r="M50" s="7">
        <f t="shared" si="10"/>
        <v>2.51318181818182</v>
      </c>
      <c r="N50" s="7">
        <f t="shared" si="11"/>
        <v>2.3953000000000002</v>
      </c>
      <c r="O50" s="7">
        <f t="shared" si="12"/>
        <v>0</v>
      </c>
      <c r="P50" s="7">
        <f t="shared" si="13"/>
        <v>0</v>
      </c>
      <c r="Q50" s="7">
        <f t="shared" si="14"/>
        <v>4.9084818181818202</v>
      </c>
      <c r="R50" s="8">
        <v>15</v>
      </c>
    </row>
    <row r="51" spans="1:18">
      <c r="A51" s="6" t="s">
        <v>41</v>
      </c>
      <c r="B51" s="6" t="s">
        <v>69</v>
      </c>
      <c r="C51" s="7">
        <v>0</v>
      </c>
      <c r="D51" s="7">
        <v>0</v>
      </c>
      <c r="E51" s="7">
        <v>4.1765909090909101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f t="shared" si="10"/>
        <v>4.1765909090909101</v>
      </c>
      <c r="N51" s="7">
        <f t="shared" si="11"/>
        <v>0</v>
      </c>
      <c r="O51" s="7">
        <f t="shared" si="12"/>
        <v>0</v>
      </c>
      <c r="P51" s="7">
        <f t="shared" si="13"/>
        <v>0</v>
      </c>
      <c r="Q51" s="7">
        <f t="shared" si="14"/>
        <v>4.1765909090909101</v>
      </c>
      <c r="R51" s="8">
        <v>16</v>
      </c>
    </row>
    <row r="52" spans="1:18">
      <c r="A52" s="6" t="s">
        <v>49</v>
      </c>
      <c r="B52" s="6" t="s">
        <v>70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4.0948000000000002</v>
      </c>
      <c r="J52" s="7">
        <v>0</v>
      </c>
      <c r="K52" s="7">
        <v>0</v>
      </c>
      <c r="L52" s="7">
        <v>0</v>
      </c>
      <c r="M52" s="7">
        <f t="shared" si="10"/>
        <v>4.0948000000000002</v>
      </c>
      <c r="N52" s="7">
        <f t="shared" si="11"/>
        <v>0</v>
      </c>
      <c r="O52" s="7">
        <f t="shared" si="12"/>
        <v>0</v>
      </c>
      <c r="P52" s="7">
        <f t="shared" si="13"/>
        <v>0</v>
      </c>
      <c r="Q52" s="7">
        <f t="shared" si="14"/>
        <v>4.0948000000000002</v>
      </c>
      <c r="R52" s="8">
        <v>17</v>
      </c>
    </row>
    <row r="53" spans="1:18">
      <c r="A53" s="6" t="s">
        <v>30</v>
      </c>
      <c r="B53" s="6" t="s">
        <v>71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3.8580999999999999</v>
      </c>
      <c r="J53" s="7">
        <v>0</v>
      </c>
      <c r="K53" s="7">
        <v>0</v>
      </c>
      <c r="L53" s="7">
        <v>0</v>
      </c>
      <c r="M53" s="7">
        <f t="shared" si="10"/>
        <v>3.8580999999999999</v>
      </c>
      <c r="N53" s="7">
        <f t="shared" si="11"/>
        <v>0</v>
      </c>
      <c r="O53" s="7">
        <f t="shared" si="12"/>
        <v>0</v>
      </c>
      <c r="P53" s="7">
        <f t="shared" si="13"/>
        <v>0</v>
      </c>
      <c r="Q53" s="7">
        <f t="shared" si="14"/>
        <v>3.8580999999999999</v>
      </c>
      <c r="R53" s="8">
        <v>18</v>
      </c>
    </row>
    <row r="54" spans="1:18">
      <c r="A54" s="6" t="s">
        <v>41</v>
      </c>
      <c r="B54" s="6" t="s">
        <v>72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3.6228030303030301</v>
      </c>
      <c r="L54" s="7">
        <v>0</v>
      </c>
      <c r="M54" s="7">
        <f t="shared" si="10"/>
        <v>3.6228030303030301</v>
      </c>
      <c r="N54" s="7">
        <f t="shared" si="11"/>
        <v>0</v>
      </c>
      <c r="O54" s="7">
        <f t="shared" si="12"/>
        <v>0</v>
      </c>
      <c r="P54" s="7">
        <f t="shared" si="13"/>
        <v>0</v>
      </c>
      <c r="Q54" s="7">
        <f t="shared" si="14"/>
        <v>3.6228030303030301</v>
      </c>
      <c r="R54" s="8">
        <v>19</v>
      </c>
    </row>
    <row r="55" spans="1:18">
      <c r="A55" s="6" t="s">
        <v>73</v>
      </c>
      <c r="B55" s="6" t="s">
        <v>74</v>
      </c>
      <c r="C55" s="7">
        <v>0</v>
      </c>
      <c r="D55" s="7">
        <v>0</v>
      </c>
      <c r="E55" s="7">
        <v>0</v>
      </c>
      <c r="F55" s="7">
        <v>3.25962121212121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f t="shared" si="10"/>
        <v>3.25962121212121</v>
      </c>
      <c r="N55" s="7">
        <f t="shared" si="11"/>
        <v>0</v>
      </c>
      <c r="O55" s="7">
        <f t="shared" si="12"/>
        <v>0</v>
      </c>
      <c r="P55" s="7">
        <f t="shared" si="13"/>
        <v>0</v>
      </c>
      <c r="Q55" s="7">
        <f t="shared" si="14"/>
        <v>3.25962121212121</v>
      </c>
      <c r="R55" s="8">
        <v>20</v>
      </c>
    </row>
    <row r="56" spans="1:18">
      <c r="A56" s="6" t="s">
        <v>75</v>
      </c>
      <c r="B56" s="6" t="s">
        <v>76</v>
      </c>
      <c r="C56" s="7">
        <v>0</v>
      </c>
      <c r="D56" s="7">
        <v>3.1082575757575799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f t="shared" si="10"/>
        <v>3.1082575757575799</v>
      </c>
      <c r="N56" s="7">
        <f t="shared" si="11"/>
        <v>0</v>
      </c>
      <c r="O56" s="7">
        <f t="shared" si="12"/>
        <v>0</v>
      </c>
      <c r="P56" s="7">
        <f t="shared" si="13"/>
        <v>0</v>
      </c>
      <c r="Q56" s="7">
        <f t="shared" si="14"/>
        <v>3.1082575757575799</v>
      </c>
      <c r="R56" s="8">
        <v>21</v>
      </c>
    </row>
    <row r="57" spans="1:18">
      <c r="A57" s="6" t="s">
        <v>21</v>
      </c>
      <c r="B57" s="6" t="s">
        <v>77</v>
      </c>
      <c r="C57" s="7">
        <v>0</v>
      </c>
      <c r="D57" s="7">
        <v>0</v>
      </c>
      <c r="E57" s="7">
        <v>3.0912878787878801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f t="shared" si="10"/>
        <v>3.0912878787878801</v>
      </c>
      <c r="N57" s="7">
        <f t="shared" si="11"/>
        <v>0</v>
      </c>
      <c r="O57" s="7">
        <f t="shared" si="12"/>
        <v>0</v>
      </c>
      <c r="P57" s="7">
        <f t="shared" si="13"/>
        <v>0</v>
      </c>
      <c r="Q57" s="7">
        <f t="shared" si="14"/>
        <v>3.0912878787878801</v>
      </c>
      <c r="R57" s="8">
        <v>22</v>
      </c>
    </row>
    <row r="58" spans="1:18">
      <c r="A58" s="12" t="s">
        <v>41</v>
      </c>
      <c r="B58" s="13" t="s">
        <v>78</v>
      </c>
      <c r="C58" s="7">
        <v>0</v>
      </c>
      <c r="D58" s="7">
        <v>0</v>
      </c>
      <c r="E58" s="7">
        <v>0</v>
      </c>
      <c r="F58" s="7">
        <v>3.0184848484848499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f t="shared" si="10"/>
        <v>3.0184848484848499</v>
      </c>
      <c r="N58" s="7">
        <f t="shared" si="11"/>
        <v>0</v>
      </c>
      <c r="O58" s="7">
        <f t="shared" si="12"/>
        <v>0</v>
      </c>
      <c r="P58" s="7">
        <f t="shared" si="13"/>
        <v>0</v>
      </c>
      <c r="Q58" s="7">
        <f t="shared" si="14"/>
        <v>3.0184848484848499</v>
      </c>
      <c r="R58" s="8">
        <v>23</v>
      </c>
    </row>
    <row r="59" spans="1:18">
      <c r="A59" s="6" t="s">
        <v>79</v>
      </c>
      <c r="B59" s="6" t="s">
        <v>80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2.5902121212121201</v>
      </c>
      <c r="L59" s="7">
        <v>0</v>
      </c>
      <c r="M59" s="7">
        <f t="shared" si="10"/>
        <v>2.5902121212121201</v>
      </c>
      <c r="N59" s="7">
        <f t="shared" si="11"/>
        <v>0</v>
      </c>
      <c r="O59" s="7">
        <f t="shared" si="12"/>
        <v>0</v>
      </c>
      <c r="P59" s="7">
        <f t="shared" si="13"/>
        <v>0</v>
      </c>
      <c r="Q59" s="7">
        <f t="shared" si="14"/>
        <v>2.5902121212121201</v>
      </c>
      <c r="R59" s="8">
        <v>24</v>
      </c>
    </row>
    <row r="60" spans="1:18">
      <c r="A60" s="6" t="s">
        <v>81</v>
      </c>
      <c r="B60" s="6" t="s">
        <v>82</v>
      </c>
      <c r="C60" s="7">
        <v>0</v>
      </c>
      <c r="D60" s="7">
        <v>0</v>
      </c>
      <c r="E60" s="7">
        <v>0</v>
      </c>
      <c r="F60" s="7">
        <v>0</v>
      </c>
      <c r="G60" s="7">
        <v>2.5586000000000002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f t="shared" si="10"/>
        <v>2.5586000000000002</v>
      </c>
      <c r="N60" s="7">
        <f t="shared" si="11"/>
        <v>0</v>
      </c>
      <c r="O60" s="7">
        <f t="shared" si="12"/>
        <v>0</v>
      </c>
      <c r="P60" s="7">
        <f t="shared" si="13"/>
        <v>0</v>
      </c>
      <c r="Q60" s="7">
        <f t="shared" si="14"/>
        <v>2.5586000000000002</v>
      </c>
      <c r="R60" s="8">
        <v>25</v>
      </c>
    </row>
    <row r="61" spans="1:18">
      <c r="A61" s="6" t="s">
        <v>45</v>
      </c>
      <c r="B61" s="6" t="s">
        <v>83</v>
      </c>
      <c r="C61" s="7">
        <v>0</v>
      </c>
      <c r="D61" s="7">
        <v>0</v>
      </c>
      <c r="E61" s="7">
        <v>1.76072727272727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f t="shared" si="10"/>
        <v>1.76072727272727</v>
      </c>
      <c r="N61" s="7">
        <f t="shared" si="11"/>
        <v>0</v>
      </c>
      <c r="O61" s="7">
        <f t="shared" si="12"/>
        <v>0</v>
      </c>
      <c r="P61" s="7">
        <f t="shared" si="13"/>
        <v>0</v>
      </c>
      <c r="Q61" s="7">
        <f t="shared" si="14"/>
        <v>1.76072727272727</v>
      </c>
      <c r="R61" s="8">
        <v>26</v>
      </c>
    </row>
    <row r="62" spans="1:18">
      <c r="A62" s="6" t="s">
        <v>84</v>
      </c>
      <c r="B62" s="6" t="s">
        <v>85</v>
      </c>
      <c r="C62" s="7">
        <v>0</v>
      </c>
      <c r="D62" s="7">
        <v>0</v>
      </c>
      <c r="E62" s="7">
        <v>0</v>
      </c>
      <c r="F62" s="7">
        <v>1.3376666666666699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f t="shared" si="10"/>
        <v>1.3376666666666699</v>
      </c>
      <c r="N62" s="7">
        <f t="shared" si="11"/>
        <v>0</v>
      </c>
      <c r="O62" s="7">
        <f t="shared" si="12"/>
        <v>0</v>
      </c>
      <c r="P62" s="7">
        <f t="shared" si="13"/>
        <v>0</v>
      </c>
      <c r="Q62" s="7">
        <f t="shared" si="14"/>
        <v>1.3376666666666699</v>
      </c>
      <c r="R62" s="8">
        <v>27</v>
      </c>
    </row>
    <row r="63" spans="1:18">
      <c r="A63" s="6"/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 t="e">
        <f t="shared" ref="M63" si="15">LARGE($C63:$L63,1)</f>
        <v>#NUM!</v>
      </c>
      <c r="N63" s="7" t="e">
        <f t="shared" ref="N63" si="16">LARGE($C63:$L63,2)</f>
        <v>#NUM!</v>
      </c>
      <c r="O63" s="7" t="e">
        <f t="shared" ref="O63" si="17">LARGE($C63:$L63,3)</f>
        <v>#NUM!</v>
      </c>
      <c r="P63" s="7" t="e">
        <f t="shared" ref="P63" si="18">LARGE($C63:$L63,4)</f>
        <v>#NUM!</v>
      </c>
      <c r="Q63" s="7" t="e">
        <f t="shared" ref="Q63" si="19">SUM(M63:P63)</f>
        <v>#NUM!</v>
      </c>
      <c r="R63" s="8">
        <v>28</v>
      </c>
    </row>
    <row r="64" spans="1:18" ht="15.75">
      <c r="A64" s="51"/>
      <c r="B64" s="51"/>
      <c r="C64" s="48" t="s">
        <v>86</v>
      </c>
      <c r="D64" s="48"/>
      <c r="E64" s="48"/>
      <c r="F64" s="48"/>
      <c r="G64" s="48"/>
      <c r="H64" s="48"/>
      <c r="I64" s="48"/>
      <c r="J64" s="48"/>
      <c r="K64" s="2"/>
      <c r="L64" s="2"/>
      <c r="M64" s="48"/>
      <c r="N64" s="48"/>
      <c r="O64" s="48"/>
      <c r="P64" s="2"/>
    </row>
    <row r="65" spans="1:18">
      <c r="A65" s="52"/>
      <c r="B65" s="52"/>
      <c r="C65" s="3" t="s">
        <v>2</v>
      </c>
      <c r="D65" s="3" t="s">
        <v>3</v>
      </c>
      <c r="E65" s="3" t="s">
        <v>4</v>
      </c>
      <c r="F65" s="3" t="s">
        <v>5</v>
      </c>
      <c r="G65" s="3" t="s">
        <v>6</v>
      </c>
      <c r="H65" s="3" t="s">
        <v>7</v>
      </c>
      <c r="I65" s="3" t="s">
        <v>8</v>
      </c>
      <c r="J65" s="3" t="s">
        <v>9</v>
      </c>
      <c r="K65" s="3" t="s">
        <v>10</v>
      </c>
      <c r="L65" s="3" t="s">
        <v>11</v>
      </c>
      <c r="M65" s="3" t="s">
        <v>12</v>
      </c>
      <c r="N65" s="3" t="s">
        <v>13</v>
      </c>
      <c r="O65" s="3" t="s">
        <v>14</v>
      </c>
      <c r="P65" s="3" t="s">
        <v>15</v>
      </c>
      <c r="Q65" s="4" t="s">
        <v>16</v>
      </c>
      <c r="R65" s="50" t="s">
        <v>17</v>
      </c>
    </row>
    <row r="66" spans="1:18">
      <c r="A66" s="5" t="s">
        <v>18</v>
      </c>
      <c r="B66" s="5" t="s">
        <v>19</v>
      </c>
      <c r="C66" s="3" t="s">
        <v>20</v>
      </c>
      <c r="D66" s="3" t="s">
        <v>20</v>
      </c>
      <c r="E66" s="3" t="s">
        <v>20</v>
      </c>
      <c r="F66" s="3" t="s">
        <v>20</v>
      </c>
      <c r="G66" s="3" t="s">
        <v>20</v>
      </c>
      <c r="H66" s="3" t="s">
        <v>20</v>
      </c>
      <c r="I66" s="3" t="s">
        <v>20</v>
      </c>
      <c r="J66" s="3" t="s">
        <v>20</v>
      </c>
      <c r="K66" s="3" t="s">
        <v>20</v>
      </c>
      <c r="L66" s="3" t="s">
        <v>20</v>
      </c>
      <c r="M66" s="3" t="s">
        <v>20</v>
      </c>
      <c r="N66" s="3" t="s">
        <v>20</v>
      </c>
      <c r="O66" s="3" t="s">
        <v>20</v>
      </c>
      <c r="P66" s="3" t="s">
        <v>20</v>
      </c>
      <c r="Q66" s="4" t="s">
        <v>20</v>
      </c>
      <c r="R66" s="50"/>
    </row>
    <row r="67" spans="1:18">
      <c r="A67" s="6" t="s">
        <v>87</v>
      </c>
      <c r="B67" s="6" t="s">
        <v>88</v>
      </c>
      <c r="C67" s="7">
        <v>0</v>
      </c>
      <c r="D67" s="7">
        <v>0</v>
      </c>
      <c r="E67" s="7">
        <v>4.2757575757575799</v>
      </c>
      <c r="F67" s="7">
        <v>0</v>
      </c>
      <c r="G67" s="7">
        <v>4.3803000000000001</v>
      </c>
      <c r="H67" s="7">
        <v>0</v>
      </c>
      <c r="I67" s="7">
        <v>4.0963000000000003</v>
      </c>
      <c r="J67" s="7">
        <v>5.5407999999999999</v>
      </c>
      <c r="K67" s="7">
        <v>0</v>
      </c>
      <c r="L67" s="7">
        <v>4.8258999999999999</v>
      </c>
      <c r="M67" s="7">
        <f t="shared" ref="M67:M74" si="20">LARGE($C67:$L67,1)</f>
        <v>5.5407999999999999</v>
      </c>
      <c r="N67" s="7">
        <f t="shared" ref="N67:N74" si="21">LARGE($C67:$L67,2)</f>
        <v>4.8258999999999999</v>
      </c>
      <c r="O67" s="7">
        <f t="shared" ref="O67:O74" si="22">LARGE($C67:$L67,3)</f>
        <v>4.3803000000000001</v>
      </c>
      <c r="P67" s="7">
        <f t="shared" ref="P67:P74" si="23">LARGE($C67:$L67,4)</f>
        <v>4.2757575757575799</v>
      </c>
      <c r="Q67" s="7">
        <f t="shared" ref="Q67:Q74" si="24">SUM(M67:P67)</f>
        <v>19.022757575757581</v>
      </c>
      <c r="R67" s="8">
        <v>1</v>
      </c>
    </row>
    <row r="68" spans="1:18">
      <c r="A68" s="6" t="s">
        <v>23</v>
      </c>
      <c r="B68" s="6" t="s">
        <v>89</v>
      </c>
      <c r="C68" s="7">
        <v>0</v>
      </c>
      <c r="D68" s="7">
        <v>3.7148484848484902</v>
      </c>
      <c r="E68" s="7">
        <v>2.9906060606060598</v>
      </c>
      <c r="F68" s="7">
        <v>0</v>
      </c>
      <c r="G68" s="7">
        <v>4.5998000000000001</v>
      </c>
      <c r="H68" s="7">
        <v>0</v>
      </c>
      <c r="I68" s="7">
        <v>3.9998</v>
      </c>
      <c r="J68" s="7">
        <v>0</v>
      </c>
      <c r="K68" s="7">
        <v>4.3467424242424304</v>
      </c>
      <c r="L68" s="7">
        <v>3.8805999999999998</v>
      </c>
      <c r="M68" s="7">
        <f t="shared" si="20"/>
        <v>4.5998000000000001</v>
      </c>
      <c r="N68" s="7">
        <f t="shared" si="21"/>
        <v>4.3467424242424304</v>
      </c>
      <c r="O68" s="7">
        <f t="shared" si="22"/>
        <v>3.9998</v>
      </c>
      <c r="P68" s="7">
        <f t="shared" si="23"/>
        <v>3.8805999999999998</v>
      </c>
      <c r="Q68" s="7">
        <f t="shared" si="24"/>
        <v>16.826942424242432</v>
      </c>
      <c r="R68" s="8">
        <v>2</v>
      </c>
    </row>
    <row r="69" spans="1:18">
      <c r="A69" s="6" t="s">
        <v>23</v>
      </c>
      <c r="B69" s="6" t="s">
        <v>90</v>
      </c>
      <c r="C69" s="7">
        <v>3.7208333333333301</v>
      </c>
      <c r="D69" s="7">
        <v>0</v>
      </c>
      <c r="E69" s="7">
        <v>2.93606060606061</v>
      </c>
      <c r="F69" s="7">
        <v>4.1681818181818198</v>
      </c>
      <c r="G69" s="7">
        <v>3.7953000000000001</v>
      </c>
      <c r="H69" s="7">
        <v>0</v>
      </c>
      <c r="I69" s="7">
        <v>0</v>
      </c>
      <c r="J69" s="7">
        <v>2.9531999999999998</v>
      </c>
      <c r="K69" s="7">
        <v>4.0893939393939398</v>
      </c>
      <c r="L69" s="7">
        <v>4.3585000000000003</v>
      </c>
      <c r="M69" s="7">
        <f t="shared" si="20"/>
        <v>4.3585000000000003</v>
      </c>
      <c r="N69" s="7">
        <f t="shared" si="21"/>
        <v>4.1681818181818198</v>
      </c>
      <c r="O69" s="7">
        <f t="shared" si="22"/>
        <v>4.0893939393939398</v>
      </c>
      <c r="P69" s="7">
        <f t="shared" si="23"/>
        <v>3.7953000000000001</v>
      </c>
      <c r="Q69" s="7">
        <f t="shared" si="24"/>
        <v>16.411375757575762</v>
      </c>
      <c r="R69" s="8">
        <v>3</v>
      </c>
    </row>
    <row r="70" spans="1:18">
      <c r="A70" s="6" t="s">
        <v>21</v>
      </c>
      <c r="B70" s="6" t="s">
        <v>22</v>
      </c>
      <c r="C70" s="7">
        <v>3.2580303030303002</v>
      </c>
      <c r="D70" s="7">
        <v>0</v>
      </c>
      <c r="E70" s="7">
        <v>3.9212878787878802</v>
      </c>
      <c r="F70" s="7">
        <v>3.4199242424242402</v>
      </c>
      <c r="G70" s="7">
        <v>3.3203999999999998</v>
      </c>
      <c r="H70" s="7">
        <v>0</v>
      </c>
      <c r="I70" s="7">
        <v>3.1764999999999999</v>
      </c>
      <c r="J70" s="7">
        <v>0</v>
      </c>
      <c r="K70" s="7">
        <v>0</v>
      </c>
      <c r="L70" s="7">
        <v>0</v>
      </c>
      <c r="M70" s="7">
        <f t="shared" si="20"/>
        <v>3.9212878787878802</v>
      </c>
      <c r="N70" s="7">
        <f t="shared" si="21"/>
        <v>3.4199242424242402</v>
      </c>
      <c r="O70" s="7">
        <f t="shared" si="22"/>
        <v>3.3203999999999998</v>
      </c>
      <c r="P70" s="7">
        <f t="shared" si="23"/>
        <v>3.2580303030303002</v>
      </c>
      <c r="Q70" s="7">
        <f t="shared" si="24"/>
        <v>13.919642424242419</v>
      </c>
      <c r="R70" s="8">
        <v>4</v>
      </c>
    </row>
    <row r="71" spans="1:18">
      <c r="A71" s="6" t="s">
        <v>56</v>
      </c>
      <c r="B71" s="6" t="s">
        <v>61</v>
      </c>
      <c r="C71" s="7">
        <v>0</v>
      </c>
      <c r="D71" s="7">
        <v>2.95689393939394</v>
      </c>
      <c r="E71" s="7">
        <v>3.4256060606060599</v>
      </c>
      <c r="F71" s="7">
        <v>2.8820454545454499</v>
      </c>
      <c r="G71" s="7">
        <v>0</v>
      </c>
      <c r="H71" s="7">
        <v>0</v>
      </c>
      <c r="I71" s="7">
        <v>3.6042000000000001</v>
      </c>
      <c r="J71" s="7">
        <v>0</v>
      </c>
      <c r="K71" s="7">
        <v>3.5433333333333299</v>
      </c>
      <c r="L71" s="7">
        <v>0</v>
      </c>
      <c r="M71" s="7">
        <f t="shared" si="20"/>
        <v>3.6042000000000001</v>
      </c>
      <c r="N71" s="7">
        <f t="shared" si="21"/>
        <v>3.5433333333333299</v>
      </c>
      <c r="O71" s="7">
        <f t="shared" si="22"/>
        <v>3.4256060606060599</v>
      </c>
      <c r="P71" s="7">
        <f t="shared" si="23"/>
        <v>2.95689393939394</v>
      </c>
      <c r="Q71" s="7">
        <f t="shared" si="24"/>
        <v>13.530033333333328</v>
      </c>
      <c r="R71" s="8">
        <v>5</v>
      </c>
    </row>
    <row r="72" spans="1:18">
      <c r="A72" s="6" t="s">
        <v>91</v>
      </c>
      <c r="B72" s="6" t="s">
        <v>72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3.3440909090909101</v>
      </c>
      <c r="L72" s="7">
        <v>0</v>
      </c>
      <c r="M72" s="7">
        <f t="shared" si="20"/>
        <v>3.3440909090909101</v>
      </c>
      <c r="N72" s="7">
        <f t="shared" si="21"/>
        <v>0</v>
      </c>
      <c r="O72" s="7">
        <f t="shared" si="22"/>
        <v>0</v>
      </c>
      <c r="P72" s="7">
        <f t="shared" si="23"/>
        <v>0</v>
      </c>
      <c r="Q72" s="7">
        <f t="shared" si="24"/>
        <v>3.3440909090909101</v>
      </c>
      <c r="R72" s="8">
        <v>6</v>
      </c>
    </row>
    <row r="73" spans="1:18">
      <c r="A73" s="6" t="s">
        <v>92</v>
      </c>
      <c r="B73" s="6" t="s">
        <v>93</v>
      </c>
      <c r="C73" s="7">
        <v>0</v>
      </c>
      <c r="D73" s="7">
        <v>0</v>
      </c>
      <c r="E73" s="7">
        <v>3.20780303030303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f t="shared" si="20"/>
        <v>3.20780303030303</v>
      </c>
      <c r="N73" s="7">
        <f t="shared" si="21"/>
        <v>0</v>
      </c>
      <c r="O73" s="7">
        <f t="shared" si="22"/>
        <v>0</v>
      </c>
      <c r="P73" s="7">
        <f t="shared" si="23"/>
        <v>0</v>
      </c>
      <c r="Q73" s="7">
        <f t="shared" si="24"/>
        <v>3.20780303030303</v>
      </c>
      <c r="R73" s="8">
        <v>7</v>
      </c>
    </row>
    <row r="74" spans="1:18">
      <c r="A74" s="6" t="s">
        <v>84</v>
      </c>
      <c r="B74" s="6" t="s">
        <v>94</v>
      </c>
      <c r="C74" s="7">
        <v>0</v>
      </c>
      <c r="D74" s="7">
        <v>0</v>
      </c>
      <c r="E74" s="7">
        <v>0</v>
      </c>
      <c r="F74" s="7">
        <v>3.1108333333333298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f t="shared" si="20"/>
        <v>3.1108333333333298</v>
      </c>
      <c r="N74" s="7">
        <f t="shared" si="21"/>
        <v>0</v>
      </c>
      <c r="O74" s="7">
        <f t="shared" si="22"/>
        <v>0</v>
      </c>
      <c r="P74" s="7">
        <f t="shared" si="23"/>
        <v>0</v>
      </c>
      <c r="Q74" s="7">
        <f t="shared" si="24"/>
        <v>3.1108333333333298</v>
      </c>
      <c r="R74" s="8">
        <v>8</v>
      </c>
    </row>
    <row r="75" spans="1:18">
      <c r="A75" s="6"/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 t="e">
        <f t="shared" ref="M75" si="25">LARGE($C75:$L75,1)</f>
        <v>#NUM!</v>
      </c>
      <c r="N75" s="7" t="e">
        <f t="shared" ref="N75" si="26">LARGE($C75:$L75,2)</f>
        <v>#NUM!</v>
      </c>
      <c r="O75" s="7" t="e">
        <f t="shared" ref="O75" si="27">LARGE($C75:$L75,3)</f>
        <v>#NUM!</v>
      </c>
      <c r="P75" s="7" t="e">
        <f t="shared" ref="P75" si="28">LARGE($C75:$L75,4)</f>
        <v>#NUM!</v>
      </c>
      <c r="Q75" s="7" t="e">
        <f t="shared" ref="Q75" si="29">SUM(M75:P75)</f>
        <v>#NUM!</v>
      </c>
      <c r="R75" s="8">
        <v>9</v>
      </c>
    </row>
  </sheetData>
  <sortState ref="A67:Q74">
    <sortCondition descending="1" ref="Q67:Q74"/>
  </sortState>
  <mergeCells count="15">
    <mergeCell ref="A64:B64"/>
    <mergeCell ref="C64:J64"/>
    <mergeCell ref="M64:O64"/>
    <mergeCell ref="A65:B65"/>
    <mergeCell ref="R65:R66"/>
    <mergeCell ref="A33:B33"/>
    <mergeCell ref="C33:J33"/>
    <mergeCell ref="M33:O33"/>
    <mergeCell ref="A34:B34"/>
    <mergeCell ref="R34:R35"/>
    <mergeCell ref="A1:B1"/>
    <mergeCell ref="C1:L1"/>
    <mergeCell ref="M1:O1"/>
    <mergeCell ref="A2:B2"/>
    <mergeCell ref="R2:R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zoomScaleNormal="100" workbookViewId="0"/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8.7109375" style="41" customWidth="1"/>
    <col min="7" max="7" width="8.7109375" style="14" customWidth="1"/>
    <col min="8" max="8" width="8.7109375" style="41" customWidth="1"/>
    <col min="9" max="9" width="8.7109375" style="14" customWidth="1"/>
    <col min="10" max="10" width="8.7109375" style="41" customWidth="1"/>
    <col min="11" max="11" width="8.7109375" style="14" customWidth="1"/>
    <col min="12" max="12" width="8.7109375" style="41" customWidth="1"/>
    <col min="13" max="13" width="8.7109375" style="14" customWidth="1"/>
    <col min="14" max="14" width="8.7109375" style="41" customWidth="1"/>
    <col min="15" max="15" width="8.7109375" style="14" customWidth="1"/>
    <col min="16" max="16" width="8.7109375" style="41" customWidth="1"/>
    <col min="17" max="19" width="8.7109375" style="14" customWidth="1"/>
    <col min="20" max="20" width="9.7109375" style="14" customWidth="1"/>
  </cols>
  <sheetData>
    <row r="1" spans="1:19" ht="15.75">
      <c r="A1" s="55"/>
      <c r="B1" s="55"/>
      <c r="C1" s="55"/>
      <c r="D1" s="55"/>
      <c r="E1" s="55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56" t="s">
        <v>96</v>
      </c>
      <c r="B2" s="56"/>
      <c r="C2" s="56"/>
      <c r="D2" s="56"/>
      <c r="E2" s="56"/>
      <c r="F2" s="57" t="s">
        <v>97</v>
      </c>
      <c r="G2" s="57"/>
      <c r="H2" s="58" t="s">
        <v>98</v>
      </c>
      <c r="I2" s="58"/>
      <c r="J2" s="57" t="s">
        <v>99</v>
      </c>
      <c r="K2" s="57"/>
      <c r="L2" s="58" t="s">
        <v>100</v>
      </c>
      <c r="M2" s="58"/>
      <c r="N2" s="57" t="s">
        <v>101</v>
      </c>
      <c r="O2" s="57"/>
      <c r="P2" s="58" t="s">
        <v>102</v>
      </c>
      <c r="Q2" s="58"/>
      <c r="R2" s="53" t="s">
        <v>103</v>
      </c>
      <c r="S2" s="53"/>
    </row>
    <row r="3" spans="1:19" ht="14.25" customHeight="1">
      <c r="A3" s="39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40" t="s">
        <v>108</v>
      </c>
    </row>
    <row r="4" spans="1:19">
      <c r="A4" s="30">
        <v>3</v>
      </c>
      <c r="B4" s="6" t="s">
        <v>23</v>
      </c>
      <c r="C4" s="6" t="s">
        <v>24</v>
      </c>
      <c r="D4" s="23"/>
      <c r="E4" s="23"/>
      <c r="F4" s="42">
        <v>115</v>
      </c>
      <c r="G4" s="25">
        <f t="shared" ref="G4:G13" si="0">(F4/120)</f>
        <v>0.95833333333333337</v>
      </c>
      <c r="H4" s="42">
        <v>110</v>
      </c>
      <c r="I4" s="25">
        <f t="shared" ref="I4:I13" si="1">(H4/110)</f>
        <v>1</v>
      </c>
      <c r="J4" s="42">
        <v>164</v>
      </c>
      <c r="K4" s="25">
        <f t="shared" ref="K4:K13" si="2">(J4/220)</f>
        <v>0.74545454545454548</v>
      </c>
      <c r="L4" s="42">
        <v>69</v>
      </c>
      <c r="M4" s="25">
        <f t="shared" ref="M4:M13" si="3">(L4/100)</f>
        <v>0.69</v>
      </c>
      <c r="N4" s="42">
        <v>80</v>
      </c>
      <c r="O4" s="25">
        <f t="shared" ref="O4:O13" si="4">(N4/80)</f>
        <v>1</v>
      </c>
      <c r="P4" s="42">
        <v>95</v>
      </c>
      <c r="Q4" s="25">
        <f t="shared" ref="Q4:Q13" si="5">(P4/100)</f>
        <v>0.95</v>
      </c>
      <c r="R4" s="9">
        <f t="shared" ref="R4:R13" si="6">G4+I4+K4+M4+O4+Q4</f>
        <v>5.3437878787878796</v>
      </c>
      <c r="S4" s="31">
        <v>1</v>
      </c>
    </row>
    <row r="5" spans="1:19">
      <c r="A5" s="30">
        <v>6</v>
      </c>
      <c r="B5" s="6" t="s">
        <v>21</v>
      </c>
      <c r="C5" s="6" t="s">
        <v>22</v>
      </c>
      <c r="D5" s="23"/>
      <c r="E5" s="23"/>
      <c r="F5" s="42">
        <v>117</v>
      </c>
      <c r="G5" s="25">
        <f t="shared" si="0"/>
        <v>0.97499999999999998</v>
      </c>
      <c r="H5" s="42">
        <v>110</v>
      </c>
      <c r="I5" s="25">
        <f t="shared" si="1"/>
        <v>1</v>
      </c>
      <c r="J5" s="42">
        <v>140</v>
      </c>
      <c r="K5" s="25">
        <f t="shared" si="2"/>
        <v>0.63636363636363635</v>
      </c>
      <c r="L5" s="43">
        <v>76</v>
      </c>
      <c r="M5" s="25">
        <f t="shared" si="3"/>
        <v>0.76</v>
      </c>
      <c r="N5" s="42">
        <v>80</v>
      </c>
      <c r="O5" s="25">
        <f t="shared" si="4"/>
        <v>1</v>
      </c>
      <c r="P5" s="42">
        <v>90</v>
      </c>
      <c r="Q5" s="25">
        <f t="shared" si="5"/>
        <v>0.9</v>
      </c>
      <c r="R5" s="9">
        <f t="shared" si="6"/>
        <v>5.2713636363636365</v>
      </c>
      <c r="S5" s="31">
        <v>2</v>
      </c>
    </row>
    <row r="6" spans="1:19">
      <c r="A6" s="30">
        <v>20</v>
      </c>
      <c r="B6" s="6" t="s">
        <v>25</v>
      </c>
      <c r="C6" s="6" t="s">
        <v>26</v>
      </c>
      <c r="D6" s="23"/>
      <c r="E6" s="23"/>
      <c r="F6" s="42">
        <v>119</v>
      </c>
      <c r="G6" s="25">
        <f t="shared" si="0"/>
        <v>0.9916666666666667</v>
      </c>
      <c r="H6" s="42">
        <v>110</v>
      </c>
      <c r="I6" s="25">
        <f t="shared" si="1"/>
        <v>1</v>
      </c>
      <c r="J6" s="42">
        <v>140</v>
      </c>
      <c r="K6" s="25">
        <f t="shared" si="2"/>
        <v>0.63636363636363635</v>
      </c>
      <c r="L6" s="42">
        <v>54</v>
      </c>
      <c r="M6" s="25">
        <f t="shared" si="3"/>
        <v>0.54</v>
      </c>
      <c r="N6" s="42">
        <v>80</v>
      </c>
      <c r="O6" s="25">
        <f t="shared" si="4"/>
        <v>1</v>
      </c>
      <c r="P6" s="42">
        <v>75</v>
      </c>
      <c r="Q6" s="25">
        <f t="shared" si="5"/>
        <v>0.75</v>
      </c>
      <c r="R6" s="9">
        <f t="shared" si="6"/>
        <v>4.918030303030303</v>
      </c>
      <c r="S6" s="31">
        <v>3</v>
      </c>
    </row>
    <row r="7" spans="1:19">
      <c r="A7" s="30">
        <v>8</v>
      </c>
      <c r="B7" s="6" t="s">
        <v>32</v>
      </c>
      <c r="C7" s="6" t="s">
        <v>33</v>
      </c>
      <c r="D7" s="23"/>
      <c r="E7" s="23"/>
      <c r="F7" s="42">
        <v>105</v>
      </c>
      <c r="G7" s="25">
        <f t="shared" si="0"/>
        <v>0.875</v>
      </c>
      <c r="H7" s="42">
        <v>104</v>
      </c>
      <c r="I7" s="25">
        <f t="shared" si="1"/>
        <v>0.94545454545454544</v>
      </c>
      <c r="J7" s="42">
        <v>144</v>
      </c>
      <c r="K7" s="25">
        <f t="shared" si="2"/>
        <v>0.65454545454545454</v>
      </c>
      <c r="L7" s="42">
        <v>56</v>
      </c>
      <c r="M7" s="25">
        <f t="shared" si="3"/>
        <v>0.56000000000000005</v>
      </c>
      <c r="N7" s="42">
        <v>80</v>
      </c>
      <c r="O7" s="25">
        <f t="shared" si="4"/>
        <v>1</v>
      </c>
      <c r="P7" s="42">
        <v>50</v>
      </c>
      <c r="Q7" s="25">
        <f t="shared" si="5"/>
        <v>0.5</v>
      </c>
      <c r="R7" s="9">
        <f t="shared" si="6"/>
        <v>4.5350000000000001</v>
      </c>
      <c r="S7" s="31">
        <v>4</v>
      </c>
    </row>
    <row r="8" spans="1:19">
      <c r="A8" s="30">
        <v>1</v>
      </c>
      <c r="B8" s="6" t="s">
        <v>159</v>
      </c>
      <c r="C8" s="6" t="s">
        <v>38</v>
      </c>
      <c r="D8" s="23"/>
      <c r="E8" s="23"/>
      <c r="F8" s="42">
        <v>106</v>
      </c>
      <c r="G8" s="25">
        <f t="shared" si="0"/>
        <v>0.8833333333333333</v>
      </c>
      <c r="H8" s="42">
        <v>85</v>
      </c>
      <c r="I8" s="25">
        <f t="shared" si="1"/>
        <v>0.77272727272727271</v>
      </c>
      <c r="J8" s="42">
        <v>155</v>
      </c>
      <c r="K8" s="25">
        <f t="shared" si="2"/>
        <v>0.70454545454545459</v>
      </c>
      <c r="L8" s="42">
        <v>62</v>
      </c>
      <c r="M8" s="25">
        <f t="shared" si="3"/>
        <v>0.62</v>
      </c>
      <c r="N8" s="42">
        <v>75</v>
      </c>
      <c r="O8" s="25">
        <f t="shared" si="4"/>
        <v>0.9375</v>
      </c>
      <c r="P8" s="42">
        <v>55</v>
      </c>
      <c r="Q8" s="25">
        <f t="shared" si="5"/>
        <v>0.55000000000000004</v>
      </c>
      <c r="R8" s="9">
        <f t="shared" si="6"/>
        <v>4.4681060606060603</v>
      </c>
      <c r="S8" s="31">
        <v>5</v>
      </c>
    </row>
    <row r="9" spans="1:19">
      <c r="A9" s="30">
        <v>4</v>
      </c>
      <c r="B9" s="6" t="s">
        <v>41</v>
      </c>
      <c r="C9" s="6" t="s">
        <v>42</v>
      </c>
      <c r="D9" s="23"/>
      <c r="E9" s="23"/>
      <c r="F9" s="42">
        <v>104</v>
      </c>
      <c r="G9" s="25">
        <f t="shared" si="0"/>
        <v>0.8666666666666667</v>
      </c>
      <c r="H9" s="42">
        <v>98</v>
      </c>
      <c r="I9" s="25">
        <f t="shared" si="1"/>
        <v>0.89090909090909087</v>
      </c>
      <c r="J9" s="42">
        <v>184</v>
      </c>
      <c r="K9" s="25">
        <f t="shared" si="2"/>
        <v>0.83636363636363631</v>
      </c>
      <c r="L9" s="42">
        <v>51</v>
      </c>
      <c r="M9" s="25">
        <f t="shared" si="3"/>
        <v>0.51</v>
      </c>
      <c r="N9" s="42">
        <v>55</v>
      </c>
      <c r="O9" s="25">
        <f t="shared" si="4"/>
        <v>0.6875</v>
      </c>
      <c r="P9" s="42">
        <v>60</v>
      </c>
      <c r="Q9" s="25">
        <f t="shared" si="5"/>
        <v>0.6</v>
      </c>
      <c r="R9" s="9">
        <f t="shared" si="6"/>
        <v>4.3914393939393932</v>
      </c>
      <c r="S9" s="31">
        <v>6</v>
      </c>
    </row>
    <row r="10" spans="1:19">
      <c r="A10" s="30">
        <v>7</v>
      </c>
      <c r="B10" s="6" t="s">
        <v>21</v>
      </c>
      <c r="C10" s="6" t="s">
        <v>29</v>
      </c>
      <c r="D10" s="23"/>
      <c r="E10" s="23"/>
      <c r="F10" s="42">
        <v>117</v>
      </c>
      <c r="G10" s="25">
        <f t="shared" si="0"/>
        <v>0.97499999999999998</v>
      </c>
      <c r="H10" s="42">
        <v>74</v>
      </c>
      <c r="I10" s="25">
        <f t="shared" si="1"/>
        <v>0.67272727272727273</v>
      </c>
      <c r="J10" s="42">
        <v>102</v>
      </c>
      <c r="K10" s="25">
        <f t="shared" si="2"/>
        <v>0.46363636363636362</v>
      </c>
      <c r="L10" s="42">
        <v>50</v>
      </c>
      <c r="M10" s="25">
        <f t="shared" si="3"/>
        <v>0.5</v>
      </c>
      <c r="N10" s="42">
        <v>79</v>
      </c>
      <c r="O10" s="25">
        <f t="shared" si="4"/>
        <v>0.98750000000000004</v>
      </c>
      <c r="P10" s="42">
        <v>65</v>
      </c>
      <c r="Q10" s="25">
        <f t="shared" si="5"/>
        <v>0.65</v>
      </c>
      <c r="R10" s="9">
        <f t="shared" si="6"/>
        <v>4.2488636363636365</v>
      </c>
      <c r="S10" s="31">
        <v>7</v>
      </c>
    </row>
    <row r="11" spans="1:19">
      <c r="A11" s="30">
        <v>19</v>
      </c>
      <c r="B11" s="6" t="s">
        <v>30</v>
      </c>
      <c r="C11" s="6" t="s">
        <v>34</v>
      </c>
      <c r="D11" s="23"/>
      <c r="E11" s="23"/>
      <c r="F11" s="42">
        <v>114</v>
      </c>
      <c r="G11" s="25">
        <f t="shared" si="0"/>
        <v>0.95</v>
      </c>
      <c r="H11" s="42">
        <v>64</v>
      </c>
      <c r="I11" s="25">
        <f t="shared" si="1"/>
        <v>0.58181818181818179</v>
      </c>
      <c r="J11" s="42">
        <v>150</v>
      </c>
      <c r="K11" s="25">
        <f t="shared" si="2"/>
        <v>0.68181818181818177</v>
      </c>
      <c r="L11" s="42">
        <v>31</v>
      </c>
      <c r="M11" s="25">
        <f t="shared" si="3"/>
        <v>0.31</v>
      </c>
      <c r="N11" s="42">
        <v>70</v>
      </c>
      <c r="O11" s="25">
        <f t="shared" si="4"/>
        <v>0.875</v>
      </c>
      <c r="P11" s="42">
        <v>65</v>
      </c>
      <c r="Q11" s="25">
        <f t="shared" si="5"/>
        <v>0.65</v>
      </c>
      <c r="R11" s="9">
        <f t="shared" si="6"/>
        <v>4.0486363636363638</v>
      </c>
      <c r="S11" s="31">
        <v>8</v>
      </c>
    </row>
    <row r="12" spans="1:19">
      <c r="A12" s="30">
        <v>13</v>
      </c>
      <c r="B12" s="6" t="s">
        <v>39</v>
      </c>
      <c r="C12" s="6" t="s">
        <v>40</v>
      </c>
      <c r="D12" s="23"/>
      <c r="E12" s="23"/>
      <c r="F12" s="42">
        <v>107</v>
      </c>
      <c r="G12" s="25">
        <f t="shared" si="0"/>
        <v>0.89166666666666672</v>
      </c>
      <c r="H12" s="42">
        <v>87</v>
      </c>
      <c r="I12" s="25">
        <f t="shared" si="1"/>
        <v>0.79090909090909089</v>
      </c>
      <c r="J12" s="42">
        <v>77</v>
      </c>
      <c r="K12" s="25">
        <f t="shared" si="2"/>
        <v>0.35</v>
      </c>
      <c r="L12" s="42">
        <v>30</v>
      </c>
      <c r="M12" s="25">
        <f t="shared" si="3"/>
        <v>0.3</v>
      </c>
      <c r="N12" s="42">
        <v>63</v>
      </c>
      <c r="O12" s="25">
        <f t="shared" si="4"/>
        <v>0.78749999999999998</v>
      </c>
      <c r="P12" s="42">
        <v>50</v>
      </c>
      <c r="Q12" s="25">
        <f t="shared" si="5"/>
        <v>0.5</v>
      </c>
      <c r="R12" s="9">
        <f t="shared" si="6"/>
        <v>3.6200757575757576</v>
      </c>
      <c r="S12" s="31">
        <v>9</v>
      </c>
    </row>
    <row r="13" spans="1:19">
      <c r="A13" s="30">
        <v>32</v>
      </c>
      <c r="B13" s="6" t="s">
        <v>49</v>
      </c>
      <c r="C13" s="6" t="s">
        <v>50</v>
      </c>
      <c r="D13" s="23"/>
      <c r="E13" s="23"/>
      <c r="F13" s="42">
        <v>112</v>
      </c>
      <c r="G13" s="25">
        <f t="shared" si="0"/>
        <v>0.93333333333333335</v>
      </c>
      <c r="H13" s="42">
        <v>51</v>
      </c>
      <c r="I13" s="25">
        <f t="shared" si="1"/>
        <v>0.46363636363636362</v>
      </c>
      <c r="J13" s="42">
        <v>85</v>
      </c>
      <c r="K13" s="25">
        <f t="shared" si="2"/>
        <v>0.38636363636363635</v>
      </c>
      <c r="L13" s="42">
        <v>54</v>
      </c>
      <c r="M13" s="25">
        <f t="shared" si="3"/>
        <v>0.54</v>
      </c>
      <c r="N13" s="42">
        <v>65</v>
      </c>
      <c r="O13" s="25">
        <f t="shared" si="4"/>
        <v>0.8125</v>
      </c>
      <c r="P13" s="42">
        <v>35</v>
      </c>
      <c r="Q13" s="25">
        <f t="shared" si="5"/>
        <v>0.35</v>
      </c>
      <c r="R13" s="9">
        <f t="shared" si="6"/>
        <v>3.4858333333333333</v>
      </c>
      <c r="S13" s="31">
        <v>10</v>
      </c>
    </row>
    <row r="15" spans="1:19" ht="15.75">
      <c r="A15" s="30"/>
      <c r="B15" s="6"/>
      <c r="C15" s="6"/>
      <c r="D15" s="23"/>
      <c r="E15" s="23"/>
      <c r="F15" s="54" t="s">
        <v>111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9"/>
      <c r="S15" s="31"/>
    </row>
    <row r="16" spans="1:19">
      <c r="A16" s="39" t="s">
        <v>104</v>
      </c>
      <c r="B16" s="16" t="s">
        <v>18</v>
      </c>
      <c r="C16" s="16" t="s">
        <v>19</v>
      </c>
      <c r="D16" s="17" t="s">
        <v>105</v>
      </c>
      <c r="E16" s="17" t="s">
        <v>106</v>
      </c>
      <c r="F16" s="18" t="s">
        <v>107</v>
      </c>
      <c r="G16" s="18" t="s">
        <v>20</v>
      </c>
      <c r="H16" s="19" t="s">
        <v>107</v>
      </c>
      <c r="I16" s="19" t="s">
        <v>20</v>
      </c>
      <c r="J16" s="18" t="s">
        <v>107</v>
      </c>
      <c r="K16" s="18" t="s">
        <v>20</v>
      </c>
      <c r="L16" s="19" t="s">
        <v>107</v>
      </c>
      <c r="M16" s="19" t="s">
        <v>20</v>
      </c>
      <c r="N16" s="18" t="s">
        <v>107</v>
      </c>
      <c r="O16" s="18" t="s">
        <v>20</v>
      </c>
      <c r="P16" s="19" t="s">
        <v>107</v>
      </c>
      <c r="Q16" s="19" t="s">
        <v>20</v>
      </c>
      <c r="R16" s="20" t="s">
        <v>20</v>
      </c>
      <c r="S16" s="40" t="s">
        <v>108</v>
      </c>
    </row>
    <row r="17" spans="1:20" ht="15" customHeight="1">
      <c r="A17" s="30">
        <v>14</v>
      </c>
      <c r="B17" s="6" t="s">
        <v>21</v>
      </c>
      <c r="C17" s="6" t="s">
        <v>22</v>
      </c>
      <c r="D17" s="6"/>
      <c r="E17" s="6"/>
      <c r="F17" s="42">
        <v>112</v>
      </c>
      <c r="G17" s="25">
        <f>(F17/120)</f>
        <v>0.93333333333333335</v>
      </c>
      <c r="H17" s="42">
        <v>104</v>
      </c>
      <c r="I17" s="25">
        <f>(H17/110)</f>
        <v>0.94545454545454544</v>
      </c>
      <c r="J17" s="42">
        <v>116</v>
      </c>
      <c r="K17" s="25">
        <f>(J17/220)</f>
        <v>0.52727272727272723</v>
      </c>
      <c r="L17" s="42">
        <v>60</v>
      </c>
      <c r="M17" s="25">
        <f>(L17/100)</f>
        <v>0.6</v>
      </c>
      <c r="N17" s="42">
        <v>80</v>
      </c>
      <c r="O17" s="25">
        <f>(N17/80)</f>
        <v>1</v>
      </c>
      <c r="P17" s="42">
        <v>250</v>
      </c>
      <c r="Q17" s="25">
        <f>(P17/250)</f>
        <v>1</v>
      </c>
      <c r="R17" s="9">
        <f>G17+I17+K17+M17+O17+Q17</f>
        <v>5.0060606060606059</v>
      </c>
      <c r="S17" s="31">
        <v>1</v>
      </c>
    </row>
    <row r="18" spans="1:20" ht="15" customHeight="1">
      <c r="A18" s="30">
        <v>5</v>
      </c>
      <c r="B18" s="6" t="s">
        <v>39</v>
      </c>
      <c r="C18" s="6" t="s">
        <v>40</v>
      </c>
      <c r="D18" s="23"/>
      <c r="E18" s="23"/>
      <c r="F18" s="42">
        <v>110</v>
      </c>
      <c r="G18" s="25">
        <f>(F18/120)</f>
        <v>0.91666666666666663</v>
      </c>
      <c r="H18" s="42">
        <v>110</v>
      </c>
      <c r="I18" s="25">
        <f>(H18/110)</f>
        <v>1</v>
      </c>
      <c r="J18" s="42">
        <v>121</v>
      </c>
      <c r="K18" s="25">
        <f>(J18/220)</f>
        <v>0.55000000000000004</v>
      </c>
      <c r="L18" s="42">
        <v>24</v>
      </c>
      <c r="M18" s="25">
        <f>(L18/100)</f>
        <v>0.24</v>
      </c>
      <c r="N18" s="42">
        <v>80</v>
      </c>
      <c r="O18" s="25">
        <f>(N18/80)</f>
        <v>1</v>
      </c>
      <c r="P18" s="42">
        <v>220</v>
      </c>
      <c r="Q18" s="25">
        <f>(P18/250)</f>
        <v>0.88</v>
      </c>
      <c r="R18" s="9">
        <f>G18+I18+K18+M18+O18+Q18</f>
        <v>4.5866666666666669</v>
      </c>
      <c r="S18" s="31">
        <v>2</v>
      </c>
    </row>
    <row r="19" spans="1:20" ht="15" customHeight="1">
      <c r="A19" s="30">
        <v>16</v>
      </c>
      <c r="B19" s="6" t="s">
        <v>32</v>
      </c>
      <c r="C19" s="6" t="s">
        <v>33</v>
      </c>
      <c r="D19" s="6"/>
      <c r="E19" s="6"/>
      <c r="F19" s="42">
        <v>106</v>
      </c>
      <c r="G19" s="25">
        <f>(F19/120)</f>
        <v>0.8833333333333333</v>
      </c>
      <c r="H19" s="42">
        <v>81</v>
      </c>
      <c r="I19" s="25">
        <f>(H19/110)</f>
        <v>0.73636363636363633</v>
      </c>
      <c r="J19" s="42">
        <v>105</v>
      </c>
      <c r="K19" s="25">
        <f>(J19/220)</f>
        <v>0.47727272727272729</v>
      </c>
      <c r="L19" s="42">
        <v>61</v>
      </c>
      <c r="M19" s="25">
        <f>(L19/100)</f>
        <v>0.61</v>
      </c>
      <c r="N19" s="42">
        <v>70</v>
      </c>
      <c r="O19" s="25">
        <f>(N19/80)</f>
        <v>0.875</v>
      </c>
      <c r="P19" s="42">
        <v>190</v>
      </c>
      <c r="Q19" s="25">
        <f>(P19/250)</f>
        <v>0.76</v>
      </c>
      <c r="R19" s="9">
        <f>G19+I19+K19+M19+O19+Q19</f>
        <v>4.3419696969696968</v>
      </c>
      <c r="S19" s="31">
        <v>3</v>
      </c>
    </row>
    <row r="20" spans="1:20" ht="15" customHeight="1">
      <c r="A20" s="30">
        <v>15</v>
      </c>
      <c r="B20" s="6" t="s">
        <v>21</v>
      </c>
      <c r="C20" s="6" t="s">
        <v>29</v>
      </c>
      <c r="D20" s="6"/>
      <c r="E20" s="6"/>
      <c r="F20" s="42">
        <v>116</v>
      </c>
      <c r="G20" s="25">
        <f>(F20/120)</f>
        <v>0.96666666666666667</v>
      </c>
      <c r="H20" s="42">
        <v>98</v>
      </c>
      <c r="I20" s="25">
        <f>(H20/110)</f>
        <v>0.89090909090909087</v>
      </c>
      <c r="J20" s="42">
        <v>144</v>
      </c>
      <c r="K20" s="25">
        <f>(J20/220)</f>
        <v>0.65454545454545454</v>
      </c>
      <c r="L20" s="42">
        <v>20</v>
      </c>
      <c r="M20" s="25">
        <f>(L20/100)</f>
        <v>0.2</v>
      </c>
      <c r="N20" s="42">
        <v>59</v>
      </c>
      <c r="O20" s="25">
        <f>(N20/80)</f>
        <v>0.73750000000000004</v>
      </c>
      <c r="P20" s="42">
        <v>210</v>
      </c>
      <c r="Q20" s="25">
        <f>(P20/250)</f>
        <v>0.84</v>
      </c>
      <c r="R20" s="9">
        <f>G20+I20+K20+M20+O20+Q20</f>
        <v>4.2896212121212116</v>
      </c>
      <c r="S20" s="31">
        <v>4</v>
      </c>
    </row>
    <row r="21" spans="1:20" ht="15" customHeight="1">
      <c r="A21" s="30">
        <v>24</v>
      </c>
      <c r="B21" s="6" t="s">
        <v>49</v>
      </c>
      <c r="C21" s="6" t="s">
        <v>50</v>
      </c>
      <c r="D21" s="6"/>
      <c r="E21" s="6"/>
      <c r="F21" s="42">
        <v>106</v>
      </c>
      <c r="G21" s="25">
        <f>(F21/120)</f>
        <v>0.8833333333333333</v>
      </c>
      <c r="H21" s="42">
        <v>74</v>
      </c>
      <c r="I21" s="25">
        <f>(H21/110)</f>
        <v>0.67272727272727273</v>
      </c>
      <c r="J21" s="42">
        <v>130</v>
      </c>
      <c r="K21" s="25">
        <f>(J21/220)</f>
        <v>0.59090909090909094</v>
      </c>
      <c r="L21" s="42">
        <v>48</v>
      </c>
      <c r="M21" s="25">
        <f>(L21/100)</f>
        <v>0.48</v>
      </c>
      <c r="N21" s="42">
        <v>65</v>
      </c>
      <c r="O21" s="25">
        <f>(N21/80)</f>
        <v>0.8125</v>
      </c>
      <c r="P21" s="42">
        <v>180</v>
      </c>
      <c r="Q21" s="25">
        <f>(P21/250)</f>
        <v>0.72</v>
      </c>
      <c r="R21" s="9">
        <f>G21+I21+K21+M21+O21+Q21</f>
        <v>4.1594696969696967</v>
      </c>
      <c r="S21" s="31">
        <v>5</v>
      </c>
    </row>
    <row r="23" spans="1:20" ht="15.75">
      <c r="A23" s="30"/>
      <c r="B23" s="6"/>
      <c r="C23" s="6"/>
      <c r="D23" s="23"/>
      <c r="E23" s="23"/>
      <c r="F23" s="54" t="s">
        <v>114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9"/>
      <c r="S23" s="31"/>
    </row>
    <row r="24" spans="1:20">
      <c r="A24" s="39" t="s">
        <v>104</v>
      </c>
      <c r="B24" s="16" t="s">
        <v>18</v>
      </c>
      <c r="C24" s="16" t="s">
        <v>19</v>
      </c>
      <c r="D24" s="17" t="s">
        <v>105</v>
      </c>
      <c r="E24" s="17" t="s">
        <v>106</v>
      </c>
      <c r="F24" s="18" t="s">
        <v>107</v>
      </c>
      <c r="G24" s="18" t="s">
        <v>20</v>
      </c>
      <c r="H24" s="19" t="s">
        <v>107</v>
      </c>
      <c r="I24" s="19" t="s">
        <v>20</v>
      </c>
      <c r="J24" s="18" t="s">
        <v>107</v>
      </c>
      <c r="K24" s="18" t="s">
        <v>20</v>
      </c>
      <c r="L24" s="19" t="s">
        <v>107</v>
      </c>
      <c r="M24" s="19" t="s">
        <v>20</v>
      </c>
      <c r="N24" s="18" t="s">
        <v>107</v>
      </c>
      <c r="O24" s="18" t="s">
        <v>20</v>
      </c>
      <c r="P24" s="19" t="s">
        <v>107</v>
      </c>
      <c r="Q24" s="19" t="s">
        <v>20</v>
      </c>
      <c r="R24" s="20" t="s">
        <v>20</v>
      </c>
      <c r="S24" s="40" t="s">
        <v>108</v>
      </c>
    </row>
    <row r="25" spans="1:20">
      <c r="A25" s="30">
        <v>12</v>
      </c>
      <c r="B25" s="6" t="s">
        <v>87</v>
      </c>
      <c r="C25" s="6" t="s">
        <v>88</v>
      </c>
      <c r="D25" s="23"/>
      <c r="E25" s="23"/>
      <c r="F25" s="42">
        <v>118</v>
      </c>
      <c r="G25" s="25">
        <f>(F25/120)</f>
        <v>0.98333333333333328</v>
      </c>
      <c r="H25" s="42">
        <v>110</v>
      </c>
      <c r="I25" s="25">
        <f>(H25/110)</f>
        <v>1</v>
      </c>
      <c r="J25" s="42">
        <v>220</v>
      </c>
      <c r="K25" s="25">
        <f>(J25/220)</f>
        <v>1</v>
      </c>
      <c r="L25" s="42">
        <v>97</v>
      </c>
      <c r="M25" s="25">
        <f>(L25/100)</f>
        <v>0.97</v>
      </c>
      <c r="N25" s="42">
        <v>75</v>
      </c>
      <c r="O25" s="25">
        <f>(N25/80)</f>
        <v>0.9375</v>
      </c>
      <c r="P25" s="42">
        <v>65</v>
      </c>
      <c r="Q25" s="25">
        <f>(P25/100)</f>
        <v>0.65</v>
      </c>
      <c r="R25" s="9">
        <f>G25+I25+K25+M25+O25+Q25</f>
        <v>5.5408333333333335</v>
      </c>
      <c r="S25" s="31">
        <v>1</v>
      </c>
      <c r="T25" s="14" t="s">
        <v>116</v>
      </c>
    </row>
    <row r="26" spans="1:20">
      <c r="A26" s="30">
        <v>11</v>
      </c>
      <c r="B26" s="6" t="s">
        <v>23</v>
      </c>
      <c r="C26" s="6" t="s">
        <v>24</v>
      </c>
      <c r="D26" s="23"/>
      <c r="E26" s="23"/>
      <c r="F26" s="42">
        <v>90</v>
      </c>
      <c r="G26" s="25">
        <f>(F26/120)</f>
        <v>0.75</v>
      </c>
      <c r="H26" s="42">
        <v>34</v>
      </c>
      <c r="I26" s="25">
        <f>(H26/110)</f>
        <v>0.30909090909090908</v>
      </c>
      <c r="J26" s="42">
        <v>57</v>
      </c>
      <c r="K26" s="25">
        <f>(J26/220)</f>
        <v>0.25909090909090909</v>
      </c>
      <c r="L26" s="42">
        <v>86</v>
      </c>
      <c r="M26" s="25">
        <f>(L26/100)</f>
        <v>0.86</v>
      </c>
      <c r="N26" s="42">
        <v>50</v>
      </c>
      <c r="O26" s="25">
        <f>(N26/80)</f>
        <v>0.625</v>
      </c>
      <c r="P26" s="42">
        <v>15</v>
      </c>
      <c r="Q26" s="25">
        <f>(P26/100)</f>
        <v>0.15</v>
      </c>
      <c r="R26" s="9">
        <f>G26+I26+K26+M26+O26+Q26</f>
        <v>2.9531818181818181</v>
      </c>
      <c r="S26" s="31">
        <v>2</v>
      </c>
      <c r="T26" s="14" t="s">
        <v>116</v>
      </c>
    </row>
  </sheetData>
  <mergeCells count="12">
    <mergeCell ref="R2:S2"/>
    <mergeCell ref="F15:Q15"/>
    <mergeCell ref="F23:Q2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zoomScale="130" zoomScaleNormal="130" workbookViewId="0">
      <selection sqref="A1:XFD1048576"/>
    </sheetView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8.7109375" style="41" customWidth="1"/>
    <col min="7" max="7" width="8.7109375" style="14" customWidth="1"/>
    <col min="8" max="8" width="8.7109375" style="41" customWidth="1"/>
    <col min="9" max="9" width="8.7109375" style="14" customWidth="1"/>
    <col min="10" max="10" width="8.7109375" style="41" customWidth="1"/>
    <col min="11" max="11" width="8.7109375" style="14" customWidth="1"/>
    <col min="12" max="12" width="8.7109375" style="41" customWidth="1"/>
    <col min="13" max="13" width="8.7109375" style="14" customWidth="1"/>
    <col min="14" max="14" width="8.7109375" style="41" customWidth="1"/>
    <col min="15" max="15" width="8.7109375" style="14" customWidth="1"/>
    <col min="16" max="16" width="8.7109375" style="41" customWidth="1"/>
    <col min="17" max="19" width="8.7109375" style="14" customWidth="1"/>
    <col min="20" max="20" width="9.7109375" style="14" customWidth="1"/>
  </cols>
  <sheetData>
    <row r="1" spans="1:19" ht="15.75">
      <c r="A1" s="55"/>
      <c r="B1" s="55"/>
      <c r="C1" s="55"/>
      <c r="D1" s="55"/>
      <c r="E1" s="55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56" t="s">
        <v>96</v>
      </c>
      <c r="B2" s="56"/>
      <c r="C2" s="56"/>
      <c r="D2" s="56"/>
      <c r="E2" s="56"/>
      <c r="F2" s="57" t="s">
        <v>97</v>
      </c>
      <c r="G2" s="57"/>
      <c r="H2" s="58" t="s">
        <v>98</v>
      </c>
      <c r="I2" s="58"/>
      <c r="J2" s="57" t="s">
        <v>99</v>
      </c>
      <c r="K2" s="57"/>
      <c r="L2" s="58" t="s">
        <v>100</v>
      </c>
      <c r="M2" s="58"/>
      <c r="N2" s="57" t="s">
        <v>101</v>
      </c>
      <c r="O2" s="57"/>
      <c r="P2" s="58" t="s">
        <v>102</v>
      </c>
      <c r="Q2" s="58"/>
      <c r="R2" s="53" t="s">
        <v>103</v>
      </c>
      <c r="S2" s="53"/>
    </row>
    <row r="3" spans="1:19" ht="14.25" customHeight="1">
      <c r="A3" s="39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40" t="s">
        <v>108</v>
      </c>
    </row>
    <row r="4" spans="1:19">
      <c r="A4" s="30">
        <v>1</v>
      </c>
      <c r="B4" s="6" t="s">
        <v>23</v>
      </c>
      <c r="C4" s="6" t="s">
        <v>24</v>
      </c>
      <c r="D4" s="23"/>
      <c r="E4" s="23"/>
      <c r="F4" s="42">
        <v>115</v>
      </c>
      <c r="G4" s="25">
        <f t="shared" ref="G4:G11" si="0">(F4/120)</f>
        <v>0.95833333333333337</v>
      </c>
      <c r="H4" s="42">
        <v>104</v>
      </c>
      <c r="I4" s="25">
        <f t="shared" ref="I4:I11" si="1">(H4/110)</f>
        <v>0.94545454545454544</v>
      </c>
      <c r="J4" s="42">
        <v>132</v>
      </c>
      <c r="K4" s="25">
        <f t="shared" ref="K4:K11" si="2">(J4/220)</f>
        <v>0.6</v>
      </c>
      <c r="L4" s="42">
        <v>80</v>
      </c>
      <c r="M4" s="25">
        <f t="shared" ref="M4:M11" si="3">(L4/100)</f>
        <v>0.8</v>
      </c>
      <c r="N4" s="42">
        <v>80</v>
      </c>
      <c r="O4" s="25">
        <f t="shared" ref="O4:O11" si="4">(N4/80)</f>
        <v>1</v>
      </c>
      <c r="P4" s="42">
        <v>65</v>
      </c>
      <c r="Q4" s="25">
        <f t="shared" ref="Q4:Q11" si="5">(P4/100)</f>
        <v>0.65</v>
      </c>
      <c r="R4" s="9">
        <f t="shared" ref="R4:R11" si="6">G4+I4+K4+M4+O4+Q4</f>
        <v>4.9537878787878791</v>
      </c>
      <c r="S4" s="31">
        <v>1</v>
      </c>
    </row>
    <row r="5" spans="1:19">
      <c r="A5" s="30">
        <v>4</v>
      </c>
      <c r="B5" s="6" t="s">
        <v>160</v>
      </c>
      <c r="C5" s="6" t="s">
        <v>31</v>
      </c>
      <c r="D5" s="23"/>
      <c r="E5" s="23"/>
      <c r="F5" s="42">
        <v>106</v>
      </c>
      <c r="G5" s="25">
        <f t="shared" si="0"/>
        <v>0.8833333333333333</v>
      </c>
      <c r="H5" s="42">
        <v>104</v>
      </c>
      <c r="I5" s="25">
        <f t="shared" si="1"/>
        <v>0.94545454545454544</v>
      </c>
      <c r="J5" s="42">
        <v>128</v>
      </c>
      <c r="K5" s="25">
        <f t="shared" si="2"/>
        <v>0.58181818181818179</v>
      </c>
      <c r="L5" s="42">
        <v>63</v>
      </c>
      <c r="M5" s="25">
        <f t="shared" si="3"/>
        <v>0.63</v>
      </c>
      <c r="N5" s="42">
        <v>75</v>
      </c>
      <c r="O5" s="25">
        <f t="shared" si="4"/>
        <v>0.9375</v>
      </c>
      <c r="P5" s="42">
        <v>65</v>
      </c>
      <c r="Q5" s="25">
        <f t="shared" si="5"/>
        <v>0.65</v>
      </c>
      <c r="R5" s="9">
        <f t="shared" si="6"/>
        <v>4.6281060606060604</v>
      </c>
      <c r="S5" s="31">
        <v>2</v>
      </c>
    </row>
    <row r="6" spans="1:19">
      <c r="A6" s="30">
        <v>10</v>
      </c>
      <c r="B6" s="6" t="s">
        <v>21</v>
      </c>
      <c r="C6" s="6" t="s">
        <v>22</v>
      </c>
      <c r="D6" s="23"/>
      <c r="E6" s="23"/>
      <c r="F6" s="42">
        <v>112</v>
      </c>
      <c r="G6" s="25">
        <f t="shared" si="0"/>
        <v>0.93333333333333335</v>
      </c>
      <c r="H6" s="42">
        <v>62</v>
      </c>
      <c r="I6" s="25">
        <f t="shared" si="1"/>
        <v>0.5636363636363636</v>
      </c>
      <c r="J6" s="42">
        <v>192</v>
      </c>
      <c r="K6" s="25">
        <f t="shared" si="2"/>
        <v>0.87272727272727268</v>
      </c>
      <c r="L6" s="42">
        <v>72</v>
      </c>
      <c r="M6" s="25">
        <f t="shared" si="3"/>
        <v>0.72</v>
      </c>
      <c r="N6" s="42">
        <v>75</v>
      </c>
      <c r="O6" s="25">
        <f t="shared" si="4"/>
        <v>0.9375</v>
      </c>
      <c r="P6" s="42">
        <v>50</v>
      </c>
      <c r="Q6" s="25">
        <f t="shared" si="5"/>
        <v>0.5</v>
      </c>
      <c r="R6" s="9">
        <f t="shared" si="6"/>
        <v>4.5271969696969698</v>
      </c>
      <c r="S6" s="31">
        <v>3</v>
      </c>
    </row>
    <row r="7" spans="1:19">
      <c r="A7" s="30">
        <v>2</v>
      </c>
      <c r="B7" s="6" t="s">
        <v>21</v>
      </c>
      <c r="C7" s="6" t="s">
        <v>44</v>
      </c>
      <c r="D7" s="23"/>
      <c r="E7" s="23"/>
      <c r="F7" s="42">
        <v>115</v>
      </c>
      <c r="G7" s="25">
        <f t="shared" si="0"/>
        <v>0.95833333333333337</v>
      </c>
      <c r="H7" s="42">
        <v>104</v>
      </c>
      <c r="I7" s="25">
        <f t="shared" si="1"/>
        <v>0.94545454545454544</v>
      </c>
      <c r="J7" s="42">
        <v>149</v>
      </c>
      <c r="K7" s="25">
        <f t="shared" si="2"/>
        <v>0.67727272727272725</v>
      </c>
      <c r="L7" s="43">
        <v>30</v>
      </c>
      <c r="M7" s="25">
        <f t="shared" si="3"/>
        <v>0.3</v>
      </c>
      <c r="N7" s="42">
        <v>80</v>
      </c>
      <c r="O7" s="25">
        <f t="shared" si="4"/>
        <v>1</v>
      </c>
      <c r="P7" s="42">
        <v>60</v>
      </c>
      <c r="Q7" s="25">
        <f t="shared" si="5"/>
        <v>0.6</v>
      </c>
      <c r="R7" s="9">
        <f t="shared" si="6"/>
        <v>4.4810606060606055</v>
      </c>
      <c r="S7" s="31">
        <v>4</v>
      </c>
    </row>
    <row r="8" spans="1:19">
      <c r="A8" s="30">
        <v>31</v>
      </c>
      <c r="B8" s="6" t="s">
        <v>21</v>
      </c>
      <c r="C8" s="6" t="s">
        <v>29</v>
      </c>
      <c r="D8" s="23"/>
      <c r="E8" s="23"/>
      <c r="F8" s="42">
        <v>102</v>
      </c>
      <c r="G8" s="25">
        <f t="shared" si="0"/>
        <v>0.85</v>
      </c>
      <c r="H8" s="42">
        <v>80</v>
      </c>
      <c r="I8" s="25">
        <f t="shared" si="1"/>
        <v>0.72727272727272729</v>
      </c>
      <c r="J8" s="42">
        <v>123</v>
      </c>
      <c r="K8" s="25">
        <f t="shared" si="2"/>
        <v>0.55909090909090908</v>
      </c>
      <c r="L8" s="42">
        <v>48</v>
      </c>
      <c r="M8" s="25">
        <f t="shared" si="3"/>
        <v>0.48</v>
      </c>
      <c r="N8" s="42">
        <v>68</v>
      </c>
      <c r="O8" s="25">
        <f t="shared" si="4"/>
        <v>0.85</v>
      </c>
      <c r="P8" s="42">
        <v>80</v>
      </c>
      <c r="Q8" s="25">
        <f t="shared" si="5"/>
        <v>0.8</v>
      </c>
      <c r="R8" s="9">
        <f t="shared" si="6"/>
        <v>4.2663636363636366</v>
      </c>
      <c r="S8" s="31">
        <v>5</v>
      </c>
    </row>
    <row r="9" spans="1:19">
      <c r="A9" s="30">
        <v>3</v>
      </c>
      <c r="B9" s="6" t="s">
        <v>110</v>
      </c>
      <c r="C9" s="6" t="s">
        <v>28</v>
      </c>
      <c r="D9" s="23"/>
      <c r="E9" s="23"/>
      <c r="F9" s="42">
        <v>116</v>
      </c>
      <c r="G9" s="25">
        <f t="shared" si="0"/>
        <v>0.96666666666666667</v>
      </c>
      <c r="H9" s="42">
        <v>92</v>
      </c>
      <c r="I9" s="25">
        <f t="shared" si="1"/>
        <v>0.83636363636363631</v>
      </c>
      <c r="J9" s="42">
        <v>65</v>
      </c>
      <c r="K9" s="25">
        <f t="shared" si="2"/>
        <v>0.29545454545454547</v>
      </c>
      <c r="L9" s="42">
        <v>34</v>
      </c>
      <c r="M9" s="25">
        <f t="shared" si="3"/>
        <v>0.34</v>
      </c>
      <c r="N9" s="42">
        <v>70</v>
      </c>
      <c r="O9" s="25">
        <f t="shared" si="4"/>
        <v>0.875</v>
      </c>
      <c r="P9" s="42">
        <v>55</v>
      </c>
      <c r="Q9" s="25">
        <f t="shared" si="5"/>
        <v>0.55000000000000004</v>
      </c>
      <c r="R9" s="9">
        <f t="shared" si="6"/>
        <v>3.8634848484848483</v>
      </c>
      <c r="S9" s="31">
        <v>6</v>
      </c>
    </row>
    <row r="10" spans="1:19">
      <c r="A10" s="30">
        <v>12</v>
      </c>
      <c r="B10" s="6" t="s">
        <v>35</v>
      </c>
      <c r="C10" s="6" t="s">
        <v>36</v>
      </c>
      <c r="D10" s="23"/>
      <c r="E10" s="23"/>
      <c r="F10" s="42">
        <v>112</v>
      </c>
      <c r="G10" s="25">
        <f t="shared" si="0"/>
        <v>0.93333333333333335</v>
      </c>
      <c r="H10" s="42">
        <v>64</v>
      </c>
      <c r="I10" s="25">
        <f t="shared" si="1"/>
        <v>0.58181818181818179</v>
      </c>
      <c r="J10" s="42">
        <v>71</v>
      </c>
      <c r="K10" s="25">
        <f t="shared" si="2"/>
        <v>0.32272727272727275</v>
      </c>
      <c r="L10" s="42">
        <v>27</v>
      </c>
      <c r="M10" s="25">
        <f t="shared" si="3"/>
        <v>0.27</v>
      </c>
      <c r="N10" s="42">
        <v>64</v>
      </c>
      <c r="O10" s="25">
        <f t="shared" si="4"/>
        <v>0.8</v>
      </c>
      <c r="P10" s="42">
        <v>65</v>
      </c>
      <c r="Q10" s="25">
        <f t="shared" si="5"/>
        <v>0.65</v>
      </c>
      <c r="R10" s="9">
        <f t="shared" si="6"/>
        <v>3.5578787878787881</v>
      </c>
      <c r="S10" s="31">
        <v>7</v>
      </c>
    </row>
    <row r="11" spans="1:19">
      <c r="A11" s="30">
        <v>30</v>
      </c>
      <c r="B11" s="6" t="s">
        <v>32</v>
      </c>
      <c r="C11" s="6" t="s">
        <v>33</v>
      </c>
      <c r="D11" s="23"/>
      <c r="E11" s="23"/>
      <c r="F11" s="42">
        <v>80</v>
      </c>
      <c r="G11" s="25">
        <f t="shared" si="0"/>
        <v>0.66666666666666663</v>
      </c>
      <c r="H11" s="42">
        <v>34</v>
      </c>
      <c r="I11" s="25">
        <f t="shared" si="1"/>
        <v>0.30909090909090908</v>
      </c>
      <c r="J11" s="42">
        <v>70</v>
      </c>
      <c r="K11" s="25">
        <f t="shared" si="2"/>
        <v>0.31818181818181818</v>
      </c>
      <c r="L11" s="42">
        <v>59</v>
      </c>
      <c r="M11" s="25">
        <f t="shared" si="3"/>
        <v>0.59</v>
      </c>
      <c r="N11" s="42">
        <v>55</v>
      </c>
      <c r="O11" s="25">
        <f t="shared" si="4"/>
        <v>0.6875</v>
      </c>
      <c r="P11" s="42">
        <v>35</v>
      </c>
      <c r="Q11" s="25">
        <f t="shared" si="5"/>
        <v>0.35</v>
      </c>
      <c r="R11" s="9">
        <f t="shared" si="6"/>
        <v>2.9214393939393939</v>
      </c>
      <c r="S11" s="31">
        <v>8</v>
      </c>
    </row>
    <row r="13" spans="1:19" ht="15.75">
      <c r="A13" s="30"/>
      <c r="B13" s="6"/>
      <c r="C13" s="6"/>
      <c r="D13" s="23"/>
      <c r="E13" s="23"/>
      <c r="F13" s="54" t="s">
        <v>111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9"/>
      <c r="S13" s="31"/>
    </row>
    <row r="14" spans="1:19">
      <c r="A14" s="39" t="s">
        <v>104</v>
      </c>
      <c r="B14" s="16" t="s">
        <v>18</v>
      </c>
      <c r="C14" s="16" t="s">
        <v>19</v>
      </c>
      <c r="D14" s="17" t="s">
        <v>105</v>
      </c>
      <c r="E14" s="17" t="s">
        <v>106</v>
      </c>
      <c r="F14" s="18" t="s">
        <v>107</v>
      </c>
      <c r="G14" s="18" t="s">
        <v>20</v>
      </c>
      <c r="H14" s="19" t="s">
        <v>107</v>
      </c>
      <c r="I14" s="19" t="s">
        <v>20</v>
      </c>
      <c r="J14" s="18" t="s">
        <v>107</v>
      </c>
      <c r="K14" s="18" t="s">
        <v>20</v>
      </c>
      <c r="L14" s="19" t="s">
        <v>107</v>
      </c>
      <c r="M14" s="19" t="s">
        <v>20</v>
      </c>
      <c r="N14" s="18" t="s">
        <v>107</v>
      </c>
      <c r="O14" s="18" t="s">
        <v>20</v>
      </c>
      <c r="P14" s="19" t="s">
        <v>107</v>
      </c>
      <c r="Q14" s="19" t="s">
        <v>20</v>
      </c>
      <c r="R14" s="20" t="s">
        <v>20</v>
      </c>
      <c r="S14" s="40" t="s">
        <v>108</v>
      </c>
    </row>
    <row r="15" spans="1:19" ht="15" customHeight="1">
      <c r="A15" s="30">
        <v>5</v>
      </c>
      <c r="B15" s="6" t="s">
        <v>45</v>
      </c>
      <c r="C15" s="6" t="s">
        <v>46</v>
      </c>
      <c r="D15" s="6"/>
      <c r="E15" s="6"/>
      <c r="F15" s="42">
        <v>111</v>
      </c>
      <c r="G15" s="25">
        <f t="shared" ref="G15:G24" si="7">(F15/120)</f>
        <v>0.92500000000000004</v>
      </c>
      <c r="H15" s="42">
        <v>86</v>
      </c>
      <c r="I15" s="25">
        <f t="shared" ref="I15:I24" si="8">(H15/110)</f>
        <v>0.78181818181818186</v>
      </c>
      <c r="J15" s="42">
        <v>100</v>
      </c>
      <c r="K15" s="25">
        <f t="shared" ref="K15:K24" si="9">(J15/220)</f>
        <v>0.45454545454545453</v>
      </c>
      <c r="L15" s="42">
        <v>67</v>
      </c>
      <c r="M15" s="25">
        <f t="shared" ref="M15:M24" si="10">(L15/100)</f>
        <v>0.67</v>
      </c>
      <c r="N15" s="42">
        <v>66</v>
      </c>
      <c r="O15" s="25">
        <f t="shared" ref="O15:O24" si="11">(N15/80)</f>
        <v>0.82499999999999996</v>
      </c>
      <c r="P15" s="42">
        <v>160</v>
      </c>
      <c r="Q15" s="25">
        <f t="shared" ref="Q15:Q24" si="12">(P15/250)</f>
        <v>0.64</v>
      </c>
      <c r="R15" s="9">
        <f t="shared" ref="R15:R24" si="13">G15+I15+K15+M15+O15+Q15</f>
        <v>4.2963636363636359</v>
      </c>
      <c r="S15" s="31">
        <v>1</v>
      </c>
    </row>
    <row r="16" spans="1:19" ht="15" customHeight="1">
      <c r="A16" s="30">
        <v>6</v>
      </c>
      <c r="B16" s="6" t="s">
        <v>21</v>
      </c>
      <c r="C16" s="6" t="s">
        <v>29</v>
      </c>
      <c r="D16" s="23"/>
      <c r="E16" s="23"/>
      <c r="F16" s="42">
        <v>114</v>
      </c>
      <c r="G16" s="25">
        <f t="shared" si="7"/>
        <v>0.95</v>
      </c>
      <c r="H16" s="42">
        <v>62</v>
      </c>
      <c r="I16" s="25">
        <f t="shared" si="8"/>
        <v>0.5636363636363636</v>
      </c>
      <c r="J16" s="42">
        <v>93</v>
      </c>
      <c r="K16" s="25">
        <f t="shared" si="9"/>
        <v>0.42272727272727273</v>
      </c>
      <c r="L16" s="42">
        <v>50</v>
      </c>
      <c r="M16" s="25">
        <f t="shared" si="10"/>
        <v>0.5</v>
      </c>
      <c r="N16" s="42">
        <v>79</v>
      </c>
      <c r="O16" s="25">
        <f t="shared" si="11"/>
        <v>0.98750000000000004</v>
      </c>
      <c r="P16" s="42">
        <v>140</v>
      </c>
      <c r="Q16" s="25">
        <f t="shared" si="12"/>
        <v>0.56000000000000005</v>
      </c>
      <c r="R16" s="9">
        <f t="shared" si="13"/>
        <v>3.9838636363636364</v>
      </c>
      <c r="S16" s="31">
        <v>2</v>
      </c>
    </row>
    <row r="17" spans="1:20" ht="15" customHeight="1">
      <c r="A17" s="30">
        <v>9</v>
      </c>
      <c r="B17" s="6" t="s">
        <v>32</v>
      </c>
      <c r="C17" s="6" t="s">
        <v>66</v>
      </c>
      <c r="D17" s="23"/>
      <c r="E17" s="23"/>
      <c r="F17" s="42">
        <v>108</v>
      </c>
      <c r="G17" s="25">
        <f t="shared" si="7"/>
        <v>0.9</v>
      </c>
      <c r="H17" s="42">
        <v>58</v>
      </c>
      <c r="I17" s="25">
        <f t="shared" si="8"/>
        <v>0.52727272727272723</v>
      </c>
      <c r="J17" s="42">
        <v>83</v>
      </c>
      <c r="K17" s="25">
        <f t="shared" si="9"/>
        <v>0.37727272727272726</v>
      </c>
      <c r="L17" s="42">
        <v>54</v>
      </c>
      <c r="M17" s="25">
        <f t="shared" si="10"/>
        <v>0.54</v>
      </c>
      <c r="N17" s="42">
        <v>65</v>
      </c>
      <c r="O17" s="25">
        <f t="shared" si="11"/>
        <v>0.8125</v>
      </c>
      <c r="P17" s="42">
        <v>190</v>
      </c>
      <c r="Q17" s="25">
        <f t="shared" si="12"/>
        <v>0.76</v>
      </c>
      <c r="R17" s="9">
        <f t="shared" si="13"/>
        <v>3.9170454545454545</v>
      </c>
      <c r="S17" s="31">
        <v>3</v>
      </c>
    </row>
    <row r="18" spans="1:20" ht="15" customHeight="1">
      <c r="A18" s="30">
        <v>15</v>
      </c>
      <c r="B18" s="6" t="s">
        <v>32</v>
      </c>
      <c r="C18" s="6" t="s">
        <v>33</v>
      </c>
      <c r="D18" s="6"/>
      <c r="E18" s="6"/>
      <c r="F18" s="42">
        <v>99</v>
      </c>
      <c r="G18" s="25">
        <f t="shared" si="7"/>
        <v>0.82499999999999996</v>
      </c>
      <c r="H18" s="42">
        <v>38</v>
      </c>
      <c r="I18" s="25">
        <f t="shared" si="8"/>
        <v>0.34545454545454546</v>
      </c>
      <c r="J18" s="42">
        <v>95</v>
      </c>
      <c r="K18" s="25">
        <f t="shared" si="9"/>
        <v>0.43181818181818182</v>
      </c>
      <c r="L18" s="42">
        <v>48</v>
      </c>
      <c r="M18" s="25">
        <f t="shared" si="10"/>
        <v>0.48</v>
      </c>
      <c r="N18" s="42">
        <v>70</v>
      </c>
      <c r="O18" s="25">
        <f t="shared" si="11"/>
        <v>0.875</v>
      </c>
      <c r="P18" s="42">
        <v>190</v>
      </c>
      <c r="Q18" s="25">
        <f t="shared" si="12"/>
        <v>0.76</v>
      </c>
      <c r="R18" s="9">
        <f t="shared" si="13"/>
        <v>3.7172727272727268</v>
      </c>
      <c r="S18" s="31">
        <v>4</v>
      </c>
    </row>
    <row r="19" spans="1:20" ht="15" customHeight="1">
      <c r="A19" s="30">
        <v>32</v>
      </c>
      <c r="B19" s="6" t="s">
        <v>21</v>
      </c>
      <c r="C19" s="6" t="s">
        <v>22</v>
      </c>
      <c r="F19" s="42">
        <v>112</v>
      </c>
      <c r="G19" s="25">
        <f t="shared" si="7"/>
        <v>0.93333333333333335</v>
      </c>
      <c r="H19" s="42">
        <v>56</v>
      </c>
      <c r="I19" s="25">
        <f t="shared" si="8"/>
        <v>0.50909090909090904</v>
      </c>
      <c r="J19" s="42">
        <v>49</v>
      </c>
      <c r="K19" s="25">
        <f t="shared" si="9"/>
        <v>0.22272727272727272</v>
      </c>
      <c r="L19" s="42">
        <v>49</v>
      </c>
      <c r="M19" s="25">
        <f t="shared" si="10"/>
        <v>0.49</v>
      </c>
      <c r="N19" s="42">
        <v>60</v>
      </c>
      <c r="O19" s="25">
        <f t="shared" si="11"/>
        <v>0.75</v>
      </c>
      <c r="P19" s="42">
        <v>200</v>
      </c>
      <c r="Q19" s="25">
        <f t="shared" si="12"/>
        <v>0.8</v>
      </c>
      <c r="R19" s="9">
        <f t="shared" si="13"/>
        <v>3.7051515151515151</v>
      </c>
      <c r="S19" s="31">
        <v>5</v>
      </c>
    </row>
    <row r="20" spans="1:20" ht="15" customHeight="1">
      <c r="A20" s="30">
        <v>7</v>
      </c>
      <c r="B20" s="6" t="s">
        <v>41</v>
      </c>
      <c r="C20" s="6" t="s">
        <v>72</v>
      </c>
      <c r="D20" s="23"/>
      <c r="E20" s="23"/>
      <c r="F20" s="42">
        <v>92</v>
      </c>
      <c r="G20" s="25">
        <f t="shared" si="7"/>
        <v>0.76666666666666672</v>
      </c>
      <c r="H20" s="42">
        <v>80</v>
      </c>
      <c r="I20" s="25">
        <f t="shared" si="8"/>
        <v>0.72727272727272729</v>
      </c>
      <c r="J20" s="42">
        <v>52</v>
      </c>
      <c r="K20" s="25">
        <f t="shared" si="9"/>
        <v>0.23636363636363636</v>
      </c>
      <c r="L20" s="42">
        <v>61</v>
      </c>
      <c r="M20" s="25">
        <f t="shared" si="10"/>
        <v>0.61</v>
      </c>
      <c r="N20" s="42">
        <v>45</v>
      </c>
      <c r="O20" s="25">
        <f t="shared" si="11"/>
        <v>0.5625</v>
      </c>
      <c r="P20" s="42">
        <v>180</v>
      </c>
      <c r="Q20" s="25">
        <f t="shared" si="12"/>
        <v>0.72</v>
      </c>
      <c r="R20" s="9">
        <f t="shared" si="13"/>
        <v>3.6228030303030305</v>
      </c>
      <c r="S20" s="31">
        <v>6</v>
      </c>
    </row>
    <row r="21" spans="1:20" ht="15" customHeight="1">
      <c r="A21" s="30">
        <v>26</v>
      </c>
      <c r="B21" s="6" t="s">
        <v>60</v>
      </c>
      <c r="C21" s="6" t="s">
        <v>61</v>
      </c>
      <c r="D21" s="6"/>
      <c r="E21" s="6"/>
      <c r="F21" s="42">
        <v>96</v>
      </c>
      <c r="G21" s="25">
        <f t="shared" si="7"/>
        <v>0.8</v>
      </c>
      <c r="H21" s="42">
        <v>29</v>
      </c>
      <c r="I21" s="25">
        <f t="shared" si="8"/>
        <v>0.26363636363636361</v>
      </c>
      <c r="J21" s="42">
        <v>13</v>
      </c>
      <c r="K21" s="25">
        <f t="shared" si="9"/>
        <v>5.909090909090909E-2</v>
      </c>
      <c r="L21" s="42">
        <v>74</v>
      </c>
      <c r="M21" s="25">
        <f t="shared" si="10"/>
        <v>0.74</v>
      </c>
      <c r="N21" s="42">
        <v>70</v>
      </c>
      <c r="O21" s="25">
        <f t="shared" si="11"/>
        <v>0.875</v>
      </c>
      <c r="P21" s="42">
        <v>170</v>
      </c>
      <c r="Q21" s="25">
        <f t="shared" si="12"/>
        <v>0.68</v>
      </c>
      <c r="R21" s="9">
        <f t="shared" si="13"/>
        <v>3.4177272727272729</v>
      </c>
      <c r="S21" s="31">
        <v>7</v>
      </c>
    </row>
    <row r="22" spans="1:20" ht="15" customHeight="1">
      <c r="A22" s="30">
        <v>8</v>
      </c>
      <c r="B22" s="6" t="s">
        <v>39</v>
      </c>
      <c r="C22" s="6" t="s">
        <v>40</v>
      </c>
      <c r="D22" s="23"/>
      <c r="E22" s="23"/>
      <c r="F22" s="42">
        <v>104</v>
      </c>
      <c r="G22" s="25">
        <f t="shared" si="7"/>
        <v>0.8666666666666667</v>
      </c>
      <c r="H22" s="42">
        <v>57</v>
      </c>
      <c r="I22" s="25">
        <f t="shared" si="8"/>
        <v>0.51818181818181819</v>
      </c>
      <c r="J22" s="42">
        <v>47</v>
      </c>
      <c r="K22" s="25">
        <f t="shared" si="9"/>
        <v>0.21363636363636362</v>
      </c>
      <c r="L22" s="42">
        <v>34</v>
      </c>
      <c r="M22" s="25">
        <f t="shared" si="10"/>
        <v>0.34</v>
      </c>
      <c r="N22" s="42">
        <v>80</v>
      </c>
      <c r="O22" s="25">
        <f t="shared" si="11"/>
        <v>1</v>
      </c>
      <c r="P22" s="42">
        <v>90</v>
      </c>
      <c r="Q22" s="25">
        <f t="shared" si="12"/>
        <v>0.36</v>
      </c>
      <c r="R22" s="9">
        <f t="shared" si="13"/>
        <v>3.2984848484848484</v>
      </c>
      <c r="S22" s="31">
        <v>8</v>
      </c>
    </row>
    <row r="23" spans="1:20">
      <c r="A23" s="30">
        <v>17</v>
      </c>
      <c r="B23" s="6" t="s">
        <v>79</v>
      </c>
      <c r="C23" s="6" t="s">
        <v>80</v>
      </c>
      <c r="D23" s="6"/>
      <c r="E23" s="6"/>
      <c r="F23" s="42">
        <v>92</v>
      </c>
      <c r="G23" s="25">
        <f t="shared" si="7"/>
        <v>0.76666666666666672</v>
      </c>
      <c r="H23" s="42">
        <v>34</v>
      </c>
      <c r="I23" s="25">
        <f t="shared" si="8"/>
        <v>0.30909090909090908</v>
      </c>
      <c r="J23" s="42">
        <v>98</v>
      </c>
      <c r="K23" s="25">
        <f t="shared" si="9"/>
        <v>0.44545454545454544</v>
      </c>
      <c r="L23" s="42">
        <v>31</v>
      </c>
      <c r="M23" s="25">
        <f t="shared" si="10"/>
        <v>0.31</v>
      </c>
      <c r="N23" s="42">
        <v>38</v>
      </c>
      <c r="O23" s="25">
        <f t="shared" si="11"/>
        <v>0.47499999999999998</v>
      </c>
      <c r="P23" s="42">
        <v>71</v>
      </c>
      <c r="Q23" s="25">
        <f t="shared" si="12"/>
        <v>0.28399999999999997</v>
      </c>
      <c r="R23" s="9">
        <f t="shared" si="13"/>
        <v>2.590212121212121</v>
      </c>
      <c r="S23" s="31">
        <v>9</v>
      </c>
    </row>
    <row r="24" spans="1:20">
      <c r="A24" s="30">
        <v>45</v>
      </c>
      <c r="B24" s="6" t="s">
        <v>21</v>
      </c>
      <c r="C24" s="6" t="s">
        <v>62</v>
      </c>
      <c r="F24" s="42">
        <v>73</v>
      </c>
      <c r="G24" s="25">
        <f t="shared" si="7"/>
        <v>0.60833333333333328</v>
      </c>
      <c r="H24" s="42">
        <v>39</v>
      </c>
      <c r="I24" s="25">
        <f t="shared" si="8"/>
        <v>0.35454545454545455</v>
      </c>
      <c r="J24" s="42">
        <v>48</v>
      </c>
      <c r="K24" s="25">
        <f t="shared" si="9"/>
        <v>0.21818181818181817</v>
      </c>
      <c r="L24" s="42">
        <v>42</v>
      </c>
      <c r="M24" s="25">
        <f t="shared" si="10"/>
        <v>0.42</v>
      </c>
      <c r="N24" s="42">
        <v>43</v>
      </c>
      <c r="O24" s="25">
        <f t="shared" si="11"/>
        <v>0.53749999999999998</v>
      </c>
      <c r="P24" s="42">
        <v>89</v>
      </c>
      <c r="Q24" s="25">
        <f t="shared" si="12"/>
        <v>0.35599999999999998</v>
      </c>
      <c r="R24" s="9">
        <f t="shared" si="13"/>
        <v>2.494560606060606</v>
      </c>
      <c r="S24" s="31">
        <v>10</v>
      </c>
    </row>
    <row r="25" spans="1:20" ht="15.75">
      <c r="A25" s="30"/>
      <c r="B25" s="6"/>
      <c r="C25" s="6"/>
      <c r="D25" s="23"/>
      <c r="E25" s="23"/>
      <c r="F25" s="54" t="s">
        <v>114</v>
      </c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9"/>
      <c r="S25" s="31"/>
    </row>
    <row r="26" spans="1:20">
      <c r="A26" s="39" t="s">
        <v>104</v>
      </c>
      <c r="B26" s="16" t="s">
        <v>18</v>
      </c>
      <c r="C26" s="16" t="s">
        <v>19</v>
      </c>
      <c r="D26" s="17" t="s">
        <v>105</v>
      </c>
      <c r="E26" s="17" t="s">
        <v>106</v>
      </c>
      <c r="F26" s="18" t="s">
        <v>107</v>
      </c>
      <c r="G26" s="18" t="s">
        <v>20</v>
      </c>
      <c r="H26" s="19" t="s">
        <v>107</v>
      </c>
      <c r="I26" s="19" t="s">
        <v>20</v>
      </c>
      <c r="J26" s="18" t="s">
        <v>107</v>
      </c>
      <c r="K26" s="18" t="s">
        <v>20</v>
      </c>
      <c r="L26" s="19" t="s">
        <v>107</v>
      </c>
      <c r="M26" s="19" t="s">
        <v>20</v>
      </c>
      <c r="N26" s="18" t="s">
        <v>107</v>
      </c>
      <c r="O26" s="18" t="s">
        <v>20</v>
      </c>
      <c r="P26" s="19" t="s">
        <v>107</v>
      </c>
      <c r="Q26" s="19" t="s">
        <v>20</v>
      </c>
      <c r="R26" s="20" t="s">
        <v>20</v>
      </c>
      <c r="S26" s="40" t="s">
        <v>108</v>
      </c>
    </row>
    <row r="27" spans="1:20">
      <c r="A27" s="30">
        <v>20</v>
      </c>
      <c r="B27" s="6" t="s">
        <v>21</v>
      </c>
      <c r="C27" s="6" t="s">
        <v>89</v>
      </c>
      <c r="D27" s="23"/>
      <c r="E27" s="23"/>
      <c r="F27" s="42">
        <v>112</v>
      </c>
      <c r="G27" s="25">
        <f>(F27/120)</f>
        <v>0.93333333333333335</v>
      </c>
      <c r="H27" s="42">
        <v>45</v>
      </c>
      <c r="I27" s="25">
        <f>(H27/110)</f>
        <v>0.40909090909090912</v>
      </c>
      <c r="J27" s="42">
        <v>117</v>
      </c>
      <c r="K27" s="25">
        <f>(J27/220)</f>
        <v>0.53181818181818186</v>
      </c>
      <c r="L27" s="42">
        <v>91</v>
      </c>
      <c r="M27" s="25">
        <f>(L27/100)</f>
        <v>0.91</v>
      </c>
      <c r="N27" s="42">
        <v>69</v>
      </c>
      <c r="O27" s="25">
        <f>(N27/80)</f>
        <v>0.86250000000000004</v>
      </c>
      <c r="P27" s="42">
        <v>70</v>
      </c>
      <c r="Q27" s="25">
        <f>(P27/100)</f>
        <v>0.7</v>
      </c>
      <c r="R27" s="9">
        <f>G27+I27+K27+M27+O27+Q27</f>
        <v>4.3467424242424251</v>
      </c>
      <c r="S27" s="31">
        <v>1</v>
      </c>
      <c r="T27" s="14" t="s">
        <v>116</v>
      </c>
    </row>
    <row r="28" spans="1:20">
      <c r="A28" s="30">
        <v>16</v>
      </c>
      <c r="B28" s="6" t="s">
        <v>23</v>
      </c>
      <c r="C28" s="6" t="s">
        <v>90</v>
      </c>
      <c r="F28" s="42">
        <v>107</v>
      </c>
      <c r="G28" s="25">
        <f>(F28/120)</f>
        <v>0.89166666666666672</v>
      </c>
      <c r="H28" s="42">
        <v>74</v>
      </c>
      <c r="I28" s="25">
        <f>(H28/110)</f>
        <v>0.67272727272727273</v>
      </c>
      <c r="J28" s="42">
        <v>77</v>
      </c>
      <c r="K28" s="25">
        <f>(J28/220)</f>
        <v>0.35</v>
      </c>
      <c r="L28" s="42">
        <v>90</v>
      </c>
      <c r="M28" s="25">
        <f>(L28/100)</f>
        <v>0.9</v>
      </c>
      <c r="N28" s="42">
        <v>70</v>
      </c>
      <c r="O28" s="25">
        <f>(N28/80)</f>
        <v>0.875</v>
      </c>
      <c r="P28" s="42">
        <v>40</v>
      </c>
      <c r="Q28" s="25">
        <f>(P28/100)</f>
        <v>0.4</v>
      </c>
      <c r="R28" s="9">
        <f>G28+I28+K28+M28+O28+Q28</f>
        <v>4.0893939393939398</v>
      </c>
      <c r="S28" s="31">
        <v>2</v>
      </c>
      <c r="T28" s="14" t="s">
        <v>116</v>
      </c>
    </row>
    <row r="29" spans="1:20">
      <c r="A29" s="30">
        <v>11</v>
      </c>
      <c r="B29" s="6" t="s">
        <v>56</v>
      </c>
      <c r="C29" s="6" t="s">
        <v>61</v>
      </c>
      <c r="D29" s="23"/>
      <c r="E29" s="23"/>
      <c r="F29" s="42">
        <v>103</v>
      </c>
      <c r="G29" s="25">
        <f>(F29/120)</f>
        <v>0.85833333333333328</v>
      </c>
      <c r="H29" s="42">
        <v>58</v>
      </c>
      <c r="I29" s="25">
        <f>(H29/110)</f>
        <v>0.52727272727272723</v>
      </c>
      <c r="J29" s="42">
        <v>49</v>
      </c>
      <c r="K29" s="25">
        <f>(J29/220)</f>
        <v>0.22272727272727272</v>
      </c>
      <c r="L29" s="42">
        <v>91</v>
      </c>
      <c r="M29" s="25">
        <f>(L29/100)</f>
        <v>0.91</v>
      </c>
      <c r="N29" s="42">
        <v>58</v>
      </c>
      <c r="O29" s="25">
        <f>(N29/80)</f>
        <v>0.72499999999999998</v>
      </c>
      <c r="P29" s="42">
        <v>30</v>
      </c>
      <c r="Q29" s="25">
        <f>(P29/100)</f>
        <v>0.3</v>
      </c>
      <c r="R29" s="9">
        <f>G29+I29+K29+M29+O29+Q29</f>
        <v>3.543333333333333</v>
      </c>
      <c r="S29" s="31">
        <v>3</v>
      </c>
      <c r="T29" s="14" t="s">
        <v>116</v>
      </c>
    </row>
    <row r="30" spans="1:20">
      <c r="A30" s="30">
        <v>22</v>
      </c>
      <c r="B30" s="6" t="s">
        <v>32</v>
      </c>
      <c r="C30" s="6" t="s">
        <v>72</v>
      </c>
      <c r="F30" s="42">
        <v>72</v>
      </c>
      <c r="G30" s="25">
        <f>(F30/120)</f>
        <v>0.6</v>
      </c>
      <c r="H30" s="42">
        <v>57</v>
      </c>
      <c r="I30" s="25">
        <f>(H30/110)</f>
        <v>0.51818181818181819</v>
      </c>
      <c r="J30" s="42">
        <v>42</v>
      </c>
      <c r="K30" s="25">
        <f>(J30/220)</f>
        <v>0.19090909090909092</v>
      </c>
      <c r="L30" s="42">
        <v>96</v>
      </c>
      <c r="M30" s="25">
        <f>(L30/100)</f>
        <v>0.96</v>
      </c>
      <c r="N30" s="42">
        <v>62</v>
      </c>
      <c r="O30" s="25">
        <f>(N30/80)</f>
        <v>0.77500000000000002</v>
      </c>
      <c r="P30" s="42">
        <v>30</v>
      </c>
      <c r="Q30" s="25">
        <f>(P30/100)</f>
        <v>0.3</v>
      </c>
      <c r="R30" s="9">
        <f>G30+I30+K30+M30+O30+Q30</f>
        <v>3.3440909090909088</v>
      </c>
      <c r="S30" s="31">
        <v>4</v>
      </c>
      <c r="T30" s="14" t="s">
        <v>116</v>
      </c>
    </row>
  </sheetData>
  <mergeCells count="12">
    <mergeCell ref="R2:S2"/>
    <mergeCell ref="F13:Q13"/>
    <mergeCell ref="F25:Q25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"/>
  <sheetViews>
    <sheetView tabSelected="1" zoomScale="150" zoomScaleNormal="150" workbookViewId="0">
      <selection activeCell="B24" sqref="B24"/>
    </sheetView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8.7109375" style="41" customWidth="1"/>
    <col min="7" max="7" width="8.7109375" style="14" customWidth="1"/>
    <col min="8" max="8" width="8.7109375" style="41" customWidth="1"/>
    <col min="9" max="9" width="8.7109375" style="14" customWidth="1"/>
    <col min="10" max="10" width="8.7109375" style="41" customWidth="1"/>
    <col min="11" max="11" width="8.7109375" style="14" customWidth="1"/>
    <col min="12" max="12" width="8.7109375" style="41" customWidth="1"/>
    <col min="13" max="13" width="8.7109375" style="14" customWidth="1"/>
    <col min="14" max="14" width="8.7109375" style="41" customWidth="1"/>
    <col min="15" max="15" width="8.7109375" style="14" customWidth="1"/>
    <col min="16" max="16" width="8.7109375" style="41" customWidth="1"/>
    <col min="17" max="19" width="8.7109375" style="14" customWidth="1"/>
    <col min="20" max="20" width="9.7109375" style="14" customWidth="1"/>
  </cols>
  <sheetData>
    <row r="1" spans="1:19" ht="15.75">
      <c r="A1" s="55"/>
      <c r="B1" s="55"/>
      <c r="C1" s="55"/>
      <c r="D1" s="55"/>
      <c r="E1" s="55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56" t="s">
        <v>96</v>
      </c>
      <c r="B2" s="56"/>
      <c r="C2" s="56"/>
      <c r="D2" s="56"/>
      <c r="E2" s="56"/>
      <c r="F2" s="57" t="s">
        <v>97</v>
      </c>
      <c r="G2" s="57"/>
      <c r="H2" s="58" t="s">
        <v>98</v>
      </c>
      <c r="I2" s="58"/>
      <c r="J2" s="57" t="s">
        <v>99</v>
      </c>
      <c r="K2" s="57"/>
      <c r="L2" s="58" t="s">
        <v>100</v>
      </c>
      <c r="M2" s="58"/>
      <c r="N2" s="57" t="s">
        <v>101</v>
      </c>
      <c r="O2" s="57"/>
      <c r="P2" s="58" t="s">
        <v>102</v>
      </c>
      <c r="Q2" s="58"/>
      <c r="R2" s="53" t="s">
        <v>103</v>
      </c>
      <c r="S2" s="53"/>
    </row>
    <row r="3" spans="1:19" ht="14.25" customHeight="1">
      <c r="A3" s="39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40" t="s">
        <v>108</v>
      </c>
    </row>
    <row r="4" spans="1:19">
      <c r="A4" s="30">
        <v>3</v>
      </c>
      <c r="B4" s="44" t="s">
        <v>23</v>
      </c>
      <c r="C4" s="44" t="s">
        <v>24</v>
      </c>
      <c r="D4" s="23"/>
      <c r="E4" s="23"/>
      <c r="F4" s="42">
        <v>115</v>
      </c>
      <c r="G4" s="25">
        <f t="shared" ref="G4:G11" si="0">(F4/120)</f>
        <v>0.95833333333333337</v>
      </c>
      <c r="H4" s="42">
        <v>110</v>
      </c>
      <c r="I4" s="25">
        <f t="shared" ref="I4:I11" si="1">(H4/110)</f>
        <v>1</v>
      </c>
      <c r="J4" s="42">
        <v>192</v>
      </c>
      <c r="K4" s="25">
        <f t="shared" ref="K4:K11" si="2">(J4/220)</f>
        <v>0.87272727272727268</v>
      </c>
      <c r="L4" s="42">
        <v>79</v>
      </c>
      <c r="M4" s="25">
        <f t="shared" ref="M4:M11" si="3">(L4/100)</f>
        <v>0.79</v>
      </c>
      <c r="N4" s="42">
        <v>70</v>
      </c>
      <c r="O4" s="25">
        <f t="shared" ref="O4:O11" si="4">(N4/80)</f>
        <v>0.875</v>
      </c>
      <c r="P4" s="42">
        <v>60</v>
      </c>
      <c r="Q4" s="25">
        <f t="shared" ref="Q4:Q11" si="5">(P4/100)</f>
        <v>0.6</v>
      </c>
      <c r="R4" s="9">
        <f t="shared" ref="R4:R11" si="6">G4+I4+K4+M4+O4+Q4</f>
        <v>5.0960606060606057</v>
      </c>
      <c r="S4" s="31">
        <v>1</v>
      </c>
    </row>
    <row r="5" spans="1:19">
      <c r="A5" s="30">
        <v>6</v>
      </c>
      <c r="B5" s="44" t="s">
        <v>21</v>
      </c>
      <c r="C5" s="44" t="s">
        <v>22</v>
      </c>
      <c r="D5" s="23"/>
      <c r="E5" s="23"/>
      <c r="F5" s="42">
        <v>113</v>
      </c>
      <c r="G5" s="25">
        <f t="shared" si="0"/>
        <v>0.94166666666666665</v>
      </c>
      <c r="H5" s="42">
        <v>110</v>
      </c>
      <c r="I5" s="25">
        <f t="shared" si="1"/>
        <v>1</v>
      </c>
      <c r="J5" s="42">
        <v>138</v>
      </c>
      <c r="K5" s="25">
        <f t="shared" si="2"/>
        <v>0.62727272727272732</v>
      </c>
      <c r="L5" s="43">
        <v>76</v>
      </c>
      <c r="M5" s="25">
        <f t="shared" si="3"/>
        <v>0.76</v>
      </c>
      <c r="N5" s="42">
        <v>80</v>
      </c>
      <c r="O5" s="25">
        <f t="shared" si="4"/>
        <v>1</v>
      </c>
      <c r="P5" s="42">
        <v>50</v>
      </c>
      <c r="Q5" s="25">
        <f t="shared" si="5"/>
        <v>0.5</v>
      </c>
      <c r="R5" s="9">
        <f t="shared" si="6"/>
        <v>4.8289393939393941</v>
      </c>
      <c r="S5" s="31">
        <v>2</v>
      </c>
    </row>
    <row r="6" spans="1:19">
      <c r="A6" s="30">
        <v>2</v>
      </c>
      <c r="B6" s="44" t="s">
        <v>110</v>
      </c>
      <c r="C6" s="44" t="s">
        <v>28</v>
      </c>
      <c r="D6" s="23"/>
      <c r="E6" s="23"/>
      <c r="F6" s="42">
        <v>119</v>
      </c>
      <c r="G6" s="25">
        <f t="shared" si="0"/>
        <v>0.9916666666666667</v>
      </c>
      <c r="H6" s="42">
        <v>86</v>
      </c>
      <c r="I6" s="25">
        <f t="shared" si="1"/>
        <v>0.78181818181818186</v>
      </c>
      <c r="J6" s="42">
        <v>79</v>
      </c>
      <c r="K6" s="25">
        <f t="shared" si="2"/>
        <v>0.35909090909090907</v>
      </c>
      <c r="L6" s="42">
        <v>49</v>
      </c>
      <c r="M6" s="25">
        <f t="shared" si="3"/>
        <v>0.49</v>
      </c>
      <c r="N6" s="42">
        <v>80</v>
      </c>
      <c r="O6" s="25">
        <f t="shared" si="4"/>
        <v>1</v>
      </c>
      <c r="P6" s="42">
        <v>75</v>
      </c>
      <c r="Q6" s="25">
        <f t="shared" si="5"/>
        <v>0.75</v>
      </c>
      <c r="R6" s="9">
        <f t="shared" si="6"/>
        <v>4.3725757575757571</v>
      </c>
      <c r="S6" s="31">
        <v>3</v>
      </c>
    </row>
    <row r="7" spans="1:19">
      <c r="A7" s="30">
        <v>12</v>
      </c>
      <c r="B7" s="44" t="s">
        <v>30</v>
      </c>
      <c r="C7" s="44" t="s">
        <v>31</v>
      </c>
      <c r="D7" s="23"/>
      <c r="E7" s="23"/>
      <c r="F7" s="42">
        <v>118</v>
      </c>
      <c r="G7" s="25">
        <f t="shared" si="0"/>
        <v>0.98333333333333328</v>
      </c>
      <c r="H7" s="42">
        <v>98</v>
      </c>
      <c r="I7" s="25">
        <f t="shared" si="1"/>
        <v>0.89090909090909087</v>
      </c>
      <c r="J7" s="42">
        <v>164</v>
      </c>
      <c r="K7" s="25">
        <f t="shared" si="2"/>
        <v>0.74545454545454548</v>
      </c>
      <c r="L7" s="42">
        <v>43</v>
      </c>
      <c r="M7" s="25">
        <f t="shared" si="3"/>
        <v>0.43</v>
      </c>
      <c r="N7" s="42">
        <v>70</v>
      </c>
      <c r="O7" s="25">
        <f t="shared" si="4"/>
        <v>0.875</v>
      </c>
      <c r="P7" s="42">
        <v>40</v>
      </c>
      <c r="Q7" s="25">
        <f t="shared" si="5"/>
        <v>0.4</v>
      </c>
      <c r="R7" s="9">
        <f t="shared" si="6"/>
        <v>4.3246969696969702</v>
      </c>
      <c r="S7" s="31">
        <v>4</v>
      </c>
    </row>
    <row r="8" spans="1:19">
      <c r="A8" s="30">
        <v>13</v>
      </c>
      <c r="B8" s="44" t="s">
        <v>32</v>
      </c>
      <c r="C8" s="44" t="s">
        <v>33</v>
      </c>
      <c r="D8" s="23"/>
      <c r="E8" s="23"/>
      <c r="F8" s="42">
        <v>101</v>
      </c>
      <c r="G8" s="25">
        <f t="shared" si="0"/>
        <v>0.84166666666666667</v>
      </c>
      <c r="H8" s="42">
        <v>80</v>
      </c>
      <c r="I8" s="25">
        <f t="shared" si="1"/>
        <v>0.72727272727272729</v>
      </c>
      <c r="J8" s="42">
        <v>129</v>
      </c>
      <c r="K8" s="25">
        <f t="shared" si="2"/>
        <v>0.58636363636363631</v>
      </c>
      <c r="L8" s="42">
        <v>66</v>
      </c>
      <c r="M8" s="25">
        <f t="shared" si="3"/>
        <v>0.66</v>
      </c>
      <c r="N8" s="42">
        <v>65</v>
      </c>
      <c r="O8" s="25">
        <f t="shared" si="4"/>
        <v>0.8125</v>
      </c>
      <c r="P8" s="42">
        <v>40</v>
      </c>
      <c r="Q8" s="25">
        <f t="shared" si="5"/>
        <v>0.4</v>
      </c>
      <c r="R8" s="9">
        <f t="shared" si="6"/>
        <v>4.0278030303030308</v>
      </c>
      <c r="S8" s="31">
        <v>5</v>
      </c>
    </row>
    <row r="9" spans="1:19">
      <c r="A9" s="30">
        <v>1</v>
      </c>
      <c r="B9" s="44" t="s">
        <v>21</v>
      </c>
      <c r="C9" s="44" t="s">
        <v>29</v>
      </c>
      <c r="D9" s="23"/>
      <c r="E9" s="23"/>
      <c r="F9" s="42">
        <v>106</v>
      </c>
      <c r="G9" s="25">
        <f t="shared" si="0"/>
        <v>0.8833333333333333</v>
      </c>
      <c r="H9" s="42">
        <v>74</v>
      </c>
      <c r="I9" s="25">
        <f t="shared" si="1"/>
        <v>0.67272727272727273</v>
      </c>
      <c r="J9" s="42">
        <v>113</v>
      </c>
      <c r="K9" s="25">
        <f t="shared" si="2"/>
        <v>0.51363636363636367</v>
      </c>
      <c r="L9" s="42">
        <v>69</v>
      </c>
      <c r="M9" s="25">
        <f t="shared" si="3"/>
        <v>0.69</v>
      </c>
      <c r="N9" s="42">
        <v>65</v>
      </c>
      <c r="O9" s="25">
        <f t="shared" si="4"/>
        <v>0.8125</v>
      </c>
      <c r="P9" s="42">
        <v>45</v>
      </c>
      <c r="Q9" s="25">
        <f t="shared" si="5"/>
        <v>0.45</v>
      </c>
      <c r="R9" s="9">
        <f t="shared" si="6"/>
        <v>4.0221969696969699</v>
      </c>
      <c r="S9" s="31">
        <v>6</v>
      </c>
    </row>
    <row r="10" spans="1:19">
      <c r="A10" s="30">
        <v>17</v>
      </c>
      <c r="B10" s="44" t="s">
        <v>25</v>
      </c>
      <c r="C10" s="44" t="s">
        <v>26</v>
      </c>
      <c r="D10" s="23"/>
      <c r="E10" s="23"/>
      <c r="F10" s="42">
        <v>117</v>
      </c>
      <c r="G10" s="25">
        <f t="shared" si="0"/>
        <v>0.97499999999999998</v>
      </c>
      <c r="H10" s="42">
        <v>98</v>
      </c>
      <c r="I10" s="25">
        <f t="shared" si="1"/>
        <v>0.89090909090909087</v>
      </c>
      <c r="J10" s="42">
        <v>190</v>
      </c>
      <c r="K10" s="25">
        <f t="shared" si="2"/>
        <v>0.86363636363636365</v>
      </c>
      <c r="L10" s="42">
        <v>27</v>
      </c>
      <c r="M10" s="25">
        <f t="shared" si="3"/>
        <v>0.27</v>
      </c>
      <c r="N10" s="42">
        <v>45</v>
      </c>
      <c r="O10" s="25">
        <f t="shared" si="4"/>
        <v>0.5625</v>
      </c>
      <c r="P10" s="42">
        <v>35</v>
      </c>
      <c r="Q10" s="25">
        <f t="shared" si="5"/>
        <v>0.35</v>
      </c>
      <c r="R10" s="9">
        <f t="shared" si="6"/>
        <v>3.9120454545454546</v>
      </c>
      <c r="S10" s="31">
        <v>7</v>
      </c>
    </row>
    <row r="11" spans="1:19">
      <c r="A11" s="30">
        <v>10</v>
      </c>
      <c r="B11" s="44" t="s">
        <v>30</v>
      </c>
      <c r="C11" s="44" t="s">
        <v>34</v>
      </c>
      <c r="D11" s="23"/>
      <c r="E11" s="23"/>
      <c r="F11" s="42">
        <v>108</v>
      </c>
      <c r="G11" s="25">
        <f t="shared" si="0"/>
        <v>0.9</v>
      </c>
      <c r="H11" s="42">
        <v>50</v>
      </c>
      <c r="I11" s="25">
        <f t="shared" si="1"/>
        <v>0.45454545454545453</v>
      </c>
      <c r="J11" s="42">
        <v>47</v>
      </c>
      <c r="K11" s="25">
        <f t="shared" si="2"/>
        <v>0.21363636363636362</v>
      </c>
      <c r="L11" s="42">
        <v>65</v>
      </c>
      <c r="M11" s="25">
        <f t="shared" si="3"/>
        <v>0.65</v>
      </c>
      <c r="N11" s="42">
        <v>70</v>
      </c>
      <c r="O11" s="25">
        <f t="shared" si="4"/>
        <v>0.875</v>
      </c>
      <c r="P11" s="42">
        <v>50</v>
      </c>
      <c r="Q11" s="25">
        <f t="shared" si="5"/>
        <v>0.5</v>
      </c>
      <c r="R11" s="9">
        <f t="shared" si="6"/>
        <v>3.5931818181818183</v>
      </c>
      <c r="S11" s="31">
        <v>8</v>
      </c>
    </row>
    <row r="12" spans="1:19">
      <c r="A12" s="39" t="s">
        <v>104</v>
      </c>
      <c r="B12" s="16" t="s">
        <v>18</v>
      </c>
      <c r="C12" s="16" t="s">
        <v>19</v>
      </c>
      <c r="D12" s="17" t="s">
        <v>105</v>
      </c>
      <c r="E12" s="17" t="s">
        <v>106</v>
      </c>
      <c r="F12" s="18" t="s">
        <v>107</v>
      </c>
      <c r="G12" s="18" t="s">
        <v>20</v>
      </c>
      <c r="H12" s="19" t="s">
        <v>107</v>
      </c>
      <c r="I12" s="19" t="s">
        <v>20</v>
      </c>
      <c r="J12" s="18" t="s">
        <v>107</v>
      </c>
      <c r="K12" s="18" t="s">
        <v>20</v>
      </c>
      <c r="L12" s="19" t="s">
        <v>107</v>
      </c>
      <c r="M12" s="19" t="s">
        <v>20</v>
      </c>
      <c r="N12" s="18" t="s">
        <v>107</v>
      </c>
      <c r="O12" s="18" t="s">
        <v>20</v>
      </c>
      <c r="P12" s="19" t="s">
        <v>107</v>
      </c>
      <c r="Q12" s="19" t="s">
        <v>20</v>
      </c>
      <c r="R12" s="20" t="s">
        <v>20</v>
      </c>
      <c r="S12" s="40" t="s">
        <v>108</v>
      </c>
    </row>
    <row r="13" spans="1:19" ht="15" customHeight="1">
      <c r="A13" s="30">
        <v>14</v>
      </c>
      <c r="B13" s="44" t="s">
        <v>112</v>
      </c>
      <c r="C13" s="44" t="s">
        <v>22</v>
      </c>
      <c r="D13" s="23"/>
      <c r="E13" s="23"/>
      <c r="F13" s="42">
        <v>114</v>
      </c>
      <c r="G13" s="25">
        <f t="shared" ref="G13:G18" si="7">(F13/120)</f>
        <v>0.95</v>
      </c>
      <c r="H13" s="42">
        <v>104</v>
      </c>
      <c r="I13" s="25">
        <f t="shared" ref="I13:I18" si="8">(H13/110)</f>
        <v>0.94545454545454544</v>
      </c>
      <c r="J13" s="42">
        <v>140</v>
      </c>
      <c r="K13" s="25">
        <f t="shared" ref="K13:K18" si="9">(J13/220)</f>
        <v>0.63636363636363635</v>
      </c>
      <c r="L13" s="42">
        <v>68</v>
      </c>
      <c r="M13" s="25">
        <f t="shared" ref="M13:M18" si="10">(L13/100)</f>
        <v>0.68</v>
      </c>
      <c r="N13" s="42">
        <v>60</v>
      </c>
      <c r="O13" s="25">
        <f t="shared" ref="O13:O18" si="11">(N13/80)</f>
        <v>0.75</v>
      </c>
      <c r="P13" s="42">
        <v>220</v>
      </c>
      <c r="Q13" s="25">
        <f t="shared" ref="Q13:Q18" si="12">(P13/250)</f>
        <v>0.88</v>
      </c>
      <c r="R13" s="9">
        <f t="shared" ref="R13:R18" si="13">G13+I13+K13+M13+O13+Q13</f>
        <v>4.8418181818181818</v>
      </c>
      <c r="S13" s="31">
        <v>1</v>
      </c>
    </row>
    <row r="14" spans="1:19" ht="15" customHeight="1">
      <c r="A14" s="30">
        <v>7</v>
      </c>
      <c r="B14" s="44" t="s">
        <v>45</v>
      </c>
      <c r="C14" s="44" t="s">
        <v>46</v>
      </c>
      <c r="D14" s="23"/>
      <c r="E14" s="23"/>
      <c r="F14" s="42">
        <v>106</v>
      </c>
      <c r="G14" s="25">
        <f t="shared" si="7"/>
        <v>0.8833333333333333</v>
      </c>
      <c r="H14" s="42">
        <v>98</v>
      </c>
      <c r="I14" s="25">
        <f t="shared" si="8"/>
        <v>0.89090909090909087</v>
      </c>
      <c r="J14" s="42">
        <v>64</v>
      </c>
      <c r="K14" s="25">
        <f t="shared" si="9"/>
        <v>0.29090909090909089</v>
      </c>
      <c r="L14" s="42">
        <v>82</v>
      </c>
      <c r="M14" s="25">
        <f t="shared" si="10"/>
        <v>0.82</v>
      </c>
      <c r="N14" s="42">
        <v>68</v>
      </c>
      <c r="O14" s="25">
        <f t="shared" si="11"/>
        <v>0.85</v>
      </c>
      <c r="P14" s="42">
        <v>230</v>
      </c>
      <c r="Q14" s="25">
        <f t="shared" si="12"/>
        <v>0.92</v>
      </c>
      <c r="R14" s="9">
        <f t="shared" si="13"/>
        <v>4.6551515151515153</v>
      </c>
      <c r="S14" s="31">
        <v>2</v>
      </c>
    </row>
    <row r="15" spans="1:19" ht="15" customHeight="1">
      <c r="A15" s="30">
        <v>5</v>
      </c>
      <c r="B15" s="44" t="s">
        <v>32</v>
      </c>
      <c r="C15" s="44" t="s">
        <v>33</v>
      </c>
      <c r="D15" s="23"/>
      <c r="E15" s="23"/>
      <c r="F15" s="42">
        <v>114</v>
      </c>
      <c r="G15" s="25">
        <f t="shared" si="7"/>
        <v>0.95</v>
      </c>
      <c r="H15" s="42">
        <v>57</v>
      </c>
      <c r="I15" s="25">
        <f t="shared" si="8"/>
        <v>0.51818181818181819</v>
      </c>
      <c r="J15" s="42">
        <v>97</v>
      </c>
      <c r="K15" s="25">
        <f t="shared" si="9"/>
        <v>0.44090909090909092</v>
      </c>
      <c r="L15" s="42">
        <v>74</v>
      </c>
      <c r="M15" s="25">
        <f t="shared" si="10"/>
        <v>0.74</v>
      </c>
      <c r="N15" s="42">
        <v>80</v>
      </c>
      <c r="O15" s="25">
        <f t="shared" si="11"/>
        <v>1</v>
      </c>
      <c r="P15" s="42">
        <v>190</v>
      </c>
      <c r="Q15" s="25">
        <f t="shared" si="12"/>
        <v>0.76</v>
      </c>
      <c r="R15" s="9">
        <f t="shared" si="13"/>
        <v>4.4090909090909092</v>
      </c>
      <c r="S15" s="31">
        <v>3</v>
      </c>
    </row>
    <row r="16" spans="1:19" ht="15" customHeight="1">
      <c r="A16" s="30">
        <v>8</v>
      </c>
      <c r="B16" s="44" t="s">
        <v>30</v>
      </c>
      <c r="C16" s="44" t="s">
        <v>59</v>
      </c>
      <c r="D16" s="6"/>
      <c r="E16" s="6"/>
      <c r="F16" s="42">
        <v>109</v>
      </c>
      <c r="G16" s="25">
        <f t="shared" si="7"/>
        <v>0.90833333333333333</v>
      </c>
      <c r="H16" s="42">
        <v>86</v>
      </c>
      <c r="I16" s="25">
        <f t="shared" si="8"/>
        <v>0.78181818181818186</v>
      </c>
      <c r="J16" s="42">
        <v>97</v>
      </c>
      <c r="K16" s="25">
        <f t="shared" si="9"/>
        <v>0.44090909090909092</v>
      </c>
      <c r="L16" s="42">
        <v>32</v>
      </c>
      <c r="M16" s="25">
        <f t="shared" si="10"/>
        <v>0.32</v>
      </c>
      <c r="N16" s="42">
        <v>70</v>
      </c>
      <c r="O16" s="25">
        <f t="shared" si="11"/>
        <v>0.875</v>
      </c>
      <c r="P16" s="42">
        <v>170</v>
      </c>
      <c r="Q16" s="25">
        <f t="shared" si="12"/>
        <v>0.68</v>
      </c>
      <c r="R16" s="9">
        <f t="shared" si="13"/>
        <v>4.0060606060606059</v>
      </c>
      <c r="S16" s="31">
        <v>4</v>
      </c>
    </row>
    <row r="17" spans="1:20" ht="15" customHeight="1">
      <c r="A17" s="30">
        <v>4</v>
      </c>
      <c r="B17" s="44" t="s">
        <v>39</v>
      </c>
      <c r="C17" s="44" t="s">
        <v>40</v>
      </c>
      <c r="D17" s="45"/>
      <c r="E17" s="45"/>
      <c r="F17" s="42">
        <v>84</v>
      </c>
      <c r="G17" s="25">
        <f t="shared" si="7"/>
        <v>0.7</v>
      </c>
      <c r="H17" s="42">
        <v>74</v>
      </c>
      <c r="I17" s="25">
        <f t="shared" si="8"/>
        <v>0.67272727272727273</v>
      </c>
      <c r="J17" s="42">
        <v>73</v>
      </c>
      <c r="K17" s="25">
        <f t="shared" si="9"/>
        <v>0.33181818181818185</v>
      </c>
      <c r="L17" s="42">
        <v>57</v>
      </c>
      <c r="M17" s="25">
        <f t="shared" si="10"/>
        <v>0.56999999999999995</v>
      </c>
      <c r="N17" s="42">
        <v>75</v>
      </c>
      <c r="O17" s="25">
        <f t="shared" si="11"/>
        <v>0.9375</v>
      </c>
      <c r="P17" s="42">
        <v>140</v>
      </c>
      <c r="Q17" s="25">
        <f t="shared" si="12"/>
        <v>0.56000000000000005</v>
      </c>
      <c r="R17" s="9">
        <f t="shared" si="13"/>
        <v>3.7720454545454545</v>
      </c>
      <c r="S17" s="31">
        <v>5</v>
      </c>
    </row>
    <row r="18" spans="1:20" ht="15" customHeight="1">
      <c r="A18" s="30">
        <v>9</v>
      </c>
      <c r="B18" s="44" t="s">
        <v>21</v>
      </c>
      <c r="C18" s="44" t="s">
        <v>29</v>
      </c>
      <c r="D18" s="44"/>
      <c r="E18" s="44"/>
      <c r="F18" s="42">
        <v>107</v>
      </c>
      <c r="G18" s="25">
        <f t="shared" si="7"/>
        <v>0.89166666666666672</v>
      </c>
      <c r="H18" s="42">
        <v>86</v>
      </c>
      <c r="I18" s="25">
        <f t="shared" si="8"/>
        <v>0.78181818181818186</v>
      </c>
      <c r="J18" s="42">
        <v>94</v>
      </c>
      <c r="K18" s="25">
        <f t="shared" si="9"/>
        <v>0.42727272727272725</v>
      </c>
      <c r="L18" s="42">
        <v>38</v>
      </c>
      <c r="M18" s="25">
        <f t="shared" si="10"/>
        <v>0.38</v>
      </c>
      <c r="N18" s="42">
        <v>64</v>
      </c>
      <c r="O18" s="25">
        <f t="shared" si="11"/>
        <v>0.8</v>
      </c>
      <c r="P18" s="42">
        <v>90</v>
      </c>
      <c r="Q18" s="25">
        <f t="shared" si="12"/>
        <v>0.36</v>
      </c>
      <c r="R18" s="9">
        <f t="shared" si="13"/>
        <v>3.6407575757575752</v>
      </c>
      <c r="S18" s="31">
        <v>6</v>
      </c>
    </row>
    <row r="19" spans="1:20">
      <c r="A19" s="39" t="s">
        <v>104</v>
      </c>
      <c r="B19" s="16" t="s">
        <v>18</v>
      </c>
      <c r="C19" s="16" t="s">
        <v>19</v>
      </c>
      <c r="D19" s="17" t="s">
        <v>105</v>
      </c>
      <c r="E19" s="17" t="s">
        <v>106</v>
      </c>
      <c r="F19" s="18" t="s">
        <v>107</v>
      </c>
      <c r="G19" s="18" t="s">
        <v>20</v>
      </c>
      <c r="H19" s="19" t="s">
        <v>107</v>
      </c>
      <c r="I19" s="19" t="s">
        <v>20</v>
      </c>
      <c r="J19" s="18" t="s">
        <v>107</v>
      </c>
      <c r="K19" s="18" t="s">
        <v>20</v>
      </c>
      <c r="L19" s="19" t="s">
        <v>107</v>
      </c>
      <c r="M19" s="19" t="s">
        <v>20</v>
      </c>
      <c r="N19" s="18" t="s">
        <v>107</v>
      </c>
      <c r="O19" s="18" t="s">
        <v>20</v>
      </c>
      <c r="P19" s="19" t="s">
        <v>107</v>
      </c>
      <c r="Q19" s="19" t="s">
        <v>20</v>
      </c>
      <c r="R19" s="20" t="s">
        <v>20</v>
      </c>
      <c r="S19" s="40" t="s">
        <v>108</v>
      </c>
    </row>
    <row r="20" spans="1:20">
      <c r="A20" s="30">
        <v>16</v>
      </c>
      <c r="B20" s="44" t="s">
        <v>87</v>
      </c>
      <c r="C20" s="44" t="s">
        <v>88</v>
      </c>
      <c r="D20" s="23"/>
      <c r="E20" s="23"/>
      <c r="F20" s="42">
        <v>114</v>
      </c>
      <c r="G20" s="25">
        <f>(F20/120)</f>
        <v>0.95</v>
      </c>
      <c r="H20" s="42">
        <v>74</v>
      </c>
      <c r="I20" s="25">
        <f>(H20/110)</f>
        <v>0.67272727272727273</v>
      </c>
      <c r="J20" s="42">
        <v>125</v>
      </c>
      <c r="K20" s="25">
        <f>(J20/220)</f>
        <v>0.56818181818181823</v>
      </c>
      <c r="L20" s="42">
        <v>96</v>
      </c>
      <c r="M20" s="25">
        <f>(L20/100)</f>
        <v>0.96</v>
      </c>
      <c r="N20" s="42">
        <v>70</v>
      </c>
      <c r="O20" s="25">
        <f>(N20/80)</f>
        <v>0.875</v>
      </c>
      <c r="P20" s="42">
        <v>80</v>
      </c>
      <c r="Q20" s="25">
        <f>(P20/100)</f>
        <v>0.8</v>
      </c>
      <c r="R20" s="9">
        <f>G20+I20+K20+M20+O20+Q20</f>
        <v>4.8259090909090903</v>
      </c>
      <c r="S20" s="31">
        <v>1</v>
      </c>
      <c r="T20" s="14" t="s">
        <v>116</v>
      </c>
    </row>
    <row r="21" spans="1:20">
      <c r="A21" s="30">
        <v>11</v>
      </c>
      <c r="B21" s="44" t="s">
        <v>23</v>
      </c>
      <c r="C21" s="44" t="s">
        <v>24</v>
      </c>
      <c r="D21" s="27"/>
      <c r="E21" s="27"/>
      <c r="F21" s="42">
        <v>113</v>
      </c>
      <c r="G21" s="25">
        <f>(F21/120)</f>
        <v>0.94166666666666665</v>
      </c>
      <c r="H21" s="42">
        <v>92</v>
      </c>
      <c r="I21" s="25">
        <f>(H21/110)</f>
        <v>0.83636363636363631</v>
      </c>
      <c r="J21" s="42">
        <v>76</v>
      </c>
      <c r="K21" s="25">
        <f>(J21/220)</f>
        <v>0.34545454545454546</v>
      </c>
      <c r="L21" s="42">
        <v>96</v>
      </c>
      <c r="M21" s="25">
        <f>(L21/100)</f>
        <v>0.96</v>
      </c>
      <c r="N21" s="42">
        <v>70</v>
      </c>
      <c r="O21" s="25">
        <f>(N21/80)</f>
        <v>0.875</v>
      </c>
      <c r="P21" s="42">
        <v>40</v>
      </c>
      <c r="Q21" s="25">
        <f>(P21/100)</f>
        <v>0.4</v>
      </c>
      <c r="R21" s="9">
        <f>G21+I21+K21+M21+O21+Q21</f>
        <v>4.3584848484848484</v>
      </c>
      <c r="S21" s="31">
        <v>2</v>
      </c>
      <c r="T21" s="14" t="s">
        <v>116</v>
      </c>
    </row>
    <row r="22" spans="1:20">
      <c r="A22" s="30">
        <v>15</v>
      </c>
      <c r="B22" s="44" t="s">
        <v>21</v>
      </c>
      <c r="C22" s="44" t="s">
        <v>89</v>
      </c>
      <c r="D22" s="44"/>
      <c r="E22" s="44"/>
      <c r="F22" s="42">
        <v>94</v>
      </c>
      <c r="G22" s="25">
        <f>(F22/120)</f>
        <v>0.78333333333333333</v>
      </c>
      <c r="H22" s="42">
        <v>92</v>
      </c>
      <c r="I22" s="25">
        <f>(H22/110)</f>
        <v>0.83636363636363631</v>
      </c>
      <c r="J22" s="42">
        <v>53</v>
      </c>
      <c r="K22" s="25">
        <f>(J22/220)</f>
        <v>0.24090909090909091</v>
      </c>
      <c r="L22" s="42">
        <v>97</v>
      </c>
      <c r="M22" s="25">
        <f>(L22/100)</f>
        <v>0.97</v>
      </c>
      <c r="N22" s="42">
        <v>40</v>
      </c>
      <c r="O22" s="25">
        <f>(N22/80)</f>
        <v>0.5</v>
      </c>
      <c r="P22" s="42">
        <v>55</v>
      </c>
      <c r="Q22" s="25">
        <f>(P22/100)</f>
        <v>0.55000000000000004</v>
      </c>
      <c r="R22" s="9">
        <f>G22+I22+K22+M22+O22+Q22</f>
        <v>3.8806060606060608</v>
      </c>
      <c r="S22" s="31">
        <v>3</v>
      </c>
      <c r="T22" s="14" t="s">
        <v>116</v>
      </c>
    </row>
    <row r="23" spans="1:20">
      <c r="A23" s="30"/>
      <c r="B23" s="44"/>
      <c r="C23" s="44"/>
      <c r="F23" s="42"/>
      <c r="G23" s="25">
        <f>(F23/120)</f>
        <v>0</v>
      </c>
      <c r="H23" s="42"/>
      <c r="I23" s="25">
        <f>(H23/110)</f>
        <v>0</v>
      </c>
      <c r="J23" s="42"/>
      <c r="K23" s="25">
        <f>(J23/220)</f>
        <v>0</v>
      </c>
      <c r="L23" s="42"/>
      <c r="M23" s="25">
        <f>(L23/100)</f>
        <v>0</v>
      </c>
      <c r="N23" s="42"/>
      <c r="O23" s="25">
        <f>(N23/80)</f>
        <v>0</v>
      </c>
      <c r="P23" s="42"/>
      <c r="Q23" s="25">
        <f>(P23/100)</f>
        <v>0</v>
      </c>
      <c r="R23" s="9">
        <f>G23+I23+K23+M23+O23+Q23</f>
        <v>0</v>
      </c>
      <c r="S23" s="31"/>
      <c r="T23" s="14" t="s">
        <v>116</v>
      </c>
    </row>
  </sheetData>
  <sortState ref="A27:R29">
    <sortCondition descending="1" ref="R27:R29"/>
  </sortState>
  <mergeCells count="10">
    <mergeCell ref="R2:S2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2"/>
  <sheetViews>
    <sheetView zoomScaleNormal="100" workbookViewId="0"/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6.7109375" style="14" customWidth="1"/>
    <col min="7" max="7" width="6" style="14" customWidth="1"/>
    <col min="8" max="8" width="5.28515625" style="14" customWidth="1"/>
    <col min="9" max="9" width="6.28515625" style="14" customWidth="1"/>
    <col min="10" max="10" width="6.7109375" style="14" customWidth="1"/>
    <col min="11" max="11" width="7.85546875" style="14" customWidth="1"/>
    <col min="12" max="12" width="6.5703125" style="14" customWidth="1"/>
    <col min="14" max="14" width="7.28515625" style="14" customWidth="1"/>
    <col min="16" max="16" width="7.42578125" style="14" customWidth="1"/>
    <col min="19" max="19" width="6.42578125" style="14" customWidth="1"/>
    <col min="20" max="20" width="13.5703125" style="14" customWidth="1"/>
  </cols>
  <sheetData>
    <row r="1" spans="1:19" ht="18.75" customHeight="1">
      <c r="A1" s="60"/>
      <c r="B1" s="60"/>
      <c r="C1" s="60"/>
      <c r="D1" s="60"/>
      <c r="E1" s="60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61" t="s">
        <v>96</v>
      </c>
      <c r="B2" s="61"/>
      <c r="C2" s="61"/>
      <c r="D2" s="61"/>
      <c r="E2" s="61"/>
      <c r="F2" s="62" t="s">
        <v>97</v>
      </c>
      <c r="G2" s="62"/>
      <c r="H2" s="63" t="s">
        <v>98</v>
      </c>
      <c r="I2" s="63"/>
      <c r="J2" s="62" t="s">
        <v>99</v>
      </c>
      <c r="K2" s="62"/>
      <c r="L2" s="63" t="s">
        <v>100</v>
      </c>
      <c r="M2" s="63"/>
      <c r="N2" s="62" t="s">
        <v>101</v>
      </c>
      <c r="O2" s="62"/>
      <c r="P2" s="63" t="s">
        <v>102</v>
      </c>
      <c r="Q2" s="63"/>
      <c r="R2" s="59" t="s">
        <v>103</v>
      </c>
      <c r="S2" s="59"/>
    </row>
    <row r="3" spans="1:19" ht="14.25" customHeight="1">
      <c r="A3" s="15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21" t="s">
        <v>108</v>
      </c>
    </row>
    <row r="4" spans="1:19">
      <c r="A4" s="22">
        <v>7</v>
      </c>
      <c r="B4" s="6" t="s">
        <v>21</v>
      </c>
      <c r="C4" s="6" t="s">
        <v>22</v>
      </c>
      <c r="D4" s="23"/>
      <c r="E4" s="23"/>
      <c r="F4" s="24">
        <v>119</v>
      </c>
      <c r="G4" s="25">
        <f>(F4/120)</f>
        <v>0.9916666666666667</v>
      </c>
      <c r="H4" s="24">
        <v>110</v>
      </c>
      <c r="I4" s="25">
        <f>(H4/110)</f>
        <v>1</v>
      </c>
      <c r="J4" s="24">
        <v>173</v>
      </c>
      <c r="K4" s="25">
        <f>(J4/220)</f>
        <v>0.78636363636363638</v>
      </c>
      <c r="L4" s="24">
        <v>61</v>
      </c>
      <c r="M4" s="25">
        <f>(L4/100)</f>
        <v>0.61</v>
      </c>
      <c r="N4" s="24">
        <v>80</v>
      </c>
      <c r="O4" s="25">
        <f>(N4/80)</f>
        <v>1</v>
      </c>
      <c r="P4" s="24">
        <v>55</v>
      </c>
      <c r="Q4" s="25">
        <f>(P4/100)</f>
        <v>0.55000000000000004</v>
      </c>
      <c r="R4" s="9">
        <f>G4+I4+K4+M4+O4+Q4</f>
        <v>4.9380303030303034</v>
      </c>
      <c r="S4" s="26">
        <v>1</v>
      </c>
    </row>
    <row r="5" spans="1:19">
      <c r="A5" s="22">
        <v>2</v>
      </c>
      <c r="B5" s="6" t="s">
        <v>109</v>
      </c>
      <c r="C5" s="6" t="s">
        <v>24</v>
      </c>
      <c r="D5" s="23"/>
      <c r="E5" s="23"/>
      <c r="F5" s="24">
        <v>114</v>
      </c>
      <c r="G5" s="25">
        <f>(F5/120)</f>
        <v>0.95</v>
      </c>
      <c r="H5" s="24">
        <v>98</v>
      </c>
      <c r="I5" s="25">
        <f>(H5/110)</f>
        <v>0.89090909090909087</v>
      </c>
      <c r="J5" s="24">
        <v>93</v>
      </c>
      <c r="K5" s="25">
        <f>(J5/220)</f>
        <v>0.42272727272727273</v>
      </c>
      <c r="L5" s="24">
        <v>72</v>
      </c>
      <c r="M5" s="25">
        <f>(L5/100)</f>
        <v>0.72</v>
      </c>
      <c r="N5" s="24">
        <v>75</v>
      </c>
      <c r="O5" s="25">
        <f>(N5/80)</f>
        <v>0.9375</v>
      </c>
      <c r="P5" s="24">
        <v>45</v>
      </c>
      <c r="Q5" s="25">
        <f>(P5/100)</f>
        <v>0.45</v>
      </c>
      <c r="R5" s="9">
        <f>G5+I5+K5+M5+O5+Q5</f>
        <v>4.3711363636363636</v>
      </c>
      <c r="S5" s="26">
        <v>2</v>
      </c>
    </row>
    <row r="6" spans="1:19" ht="15" customHeight="1">
      <c r="A6" s="22">
        <v>9</v>
      </c>
      <c r="B6" s="6" t="s">
        <v>25</v>
      </c>
      <c r="C6" s="6" t="s">
        <v>26</v>
      </c>
      <c r="D6" s="23"/>
      <c r="E6" s="23"/>
      <c r="F6" s="24">
        <v>112</v>
      </c>
      <c r="G6" s="25">
        <f>(F6/120)</f>
        <v>0.93333333333333335</v>
      </c>
      <c r="H6" s="24">
        <v>90</v>
      </c>
      <c r="I6" s="25">
        <f>(H6/110)</f>
        <v>0.81818181818181823</v>
      </c>
      <c r="J6" s="24">
        <v>82</v>
      </c>
      <c r="K6" s="25">
        <f>(J6/220)</f>
        <v>0.37272727272727274</v>
      </c>
      <c r="L6" s="24">
        <v>49</v>
      </c>
      <c r="M6" s="25">
        <f>(L6/100)</f>
        <v>0.49</v>
      </c>
      <c r="N6" s="24">
        <v>80</v>
      </c>
      <c r="O6" s="25">
        <f>(N6/80)</f>
        <v>1</v>
      </c>
      <c r="P6" s="24">
        <v>65</v>
      </c>
      <c r="Q6" s="25">
        <f>(P6/100)</f>
        <v>0.65</v>
      </c>
      <c r="R6" s="9">
        <f>G6+I6+K6+M6+O6+Q6</f>
        <v>4.2642424242424246</v>
      </c>
      <c r="S6" s="26">
        <v>3</v>
      </c>
    </row>
    <row r="7" spans="1:19">
      <c r="A7" s="22">
        <v>11</v>
      </c>
      <c r="B7" s="6" t="s">
        <v>110</v>
      </c>
      <c r="C7" s="6" t="s">
        <v>28</v>
      </c>
      <c r="D7" s="23"/>
      <c r="E7" s="23"/>
      <c r="F7" s="24">
        <v>116</v>
      </c>
      <c r="G7" s="25">
        <f>(F7/120)</f>
        <v>0.96666666666666667</v>
      </c>
      <c r="H7" s="24">
        <v>86</v>
      </c>
      <c r="I7" s="25">
        <f>(H7/110)</f>
        <v>0.78181818181818186</v>
      </c>
      <c r="J7" s="24">
        <v>100</v>
      </c>
      <c r="K7" s="25">
        <f>(J7/220)</f>
        <v>0.45454545454545453</v>
      </c>
      <c r="L7" s="24">
        <v>49</v>
      </c>
      <c r="M7" s="25">
        <f>(L7/100)</f>
        <v>0.49</v>
      </c>
      <c r="N7" s="24">
        <v>75</v>
      </c>
      <c r="O7" s="25">
        <f>(N7/80)</f>
        <v>0.9375</v>
      </c>
      <c r="P7" s="24">
        <v>55</v>
      </c>
      <c r="Q7" s="25">
        <f>(P7/100)</f>
        <v>0.55000000000000004</v>
      </c>
      <c r="R7" s="9">
        <f>G7+I7+K7+M7+O7+Q7</f>
        <v>4.1805303030303032</v>
      </c>
      <c r="S7" s="26">
        <v>4</v>
      </c>
    </row>
    <row r="8" spans="1:19">
      <c r="A8" s="22">
        <v>4</v>
      </c>
      <c r="B8" s="6" t="s">
        <v>30</v>
      </c>
      <c r="C8" s="6" t="s">
        <v>31</v>
      </c>
      <c r="D8" s="23"/>
      <c r="E8" s="23"/>
      <c r="F8" s="24">
        <v>111</v>
      </c>
      <c r="G8" s="25">
        <f>(F8/120)</f>
        <v>0.92500000000000004</v>
      </c>
      <c r="H8" s="24">
        <v>86</v>
      </c>
      <c r="I8" s="25">
        <f>(H8/110)</f>
        <v>0.78181818181818186</v>
      </c>
      <c r="J8" s="24">
        <v>94</v>
      </c>
      <c r="K8" s="25">
        <f>(J8/220)</f>
        <v>0.42727272727272725</v>
      </c>
      <c r="L8" s="24">
        <v>89</v>
      </c>
      <c r="M8" s="25">
        <f>(L8/100)</f>
        <v>0.89</v>
      </c>
      <c r="N8" s="24">
        <v>32</v>
      </c>
      <c r="O8" s="25">
        <f>(N8/80)</f>
        <v>0.4</v>
      </c>
      <c r="P8" s="24">
        <v>60</v>
      </c>
      <c r="Q8" s="25">
        <f>(P8/100)</f>
        <v>0.6</v>
      </c>
      <c r="R8" s="9">
        <f>G8+I8+K8+M8+O8+Q8</f>
        <v>4.0240909090909094</v>
      </c>
      <c r="S8" s="26">
        <v>5</v>
      </c>
    </row>
    <row r="10" spans="1:19" ht="15.75">
      <c r="A10" s="22"/>
      <c r="B10" s="6"/>
      <c r="C10" s="6"/>
      <c r="D10" s="23"/>
      <c r="E10" s="23"/>
      <c r="F10" s="54" t="s">
        <v>111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"/>
      <c r="S10" s="26"/>
    </row>
    <row r="11" spans="1:19">
      <c r="A11" s="15" t="s">
        <v>104</v>
      </c>
      <c r="B11" s="16" t="s">
        <v>18</v>
      </c>
      <c r="C11" s="16" t="s">
        <v>19</v>
      </c>
      <c r="D11" s="17" t="s">
        <v>105</v>
      </c>
      <c r="E11" s="17" t="s">
        <v>106</v>
      </c>
      <c r="F11" s="18" t="s">
        <v>107</v>
      </c>
      <c r="G11" s="18" t="s">
        <v>20</v>
      </c>
      <c r="H11" s="19" t="s">
        <v>107</v>
      </c>
      <c r="I11" s="19" t="s">
        <v>20</v>
      </c>
      <c r="J11" s="18" t="s">
        <v>107</v>
      </c>
      <c r="K11" s="18" t="s">
        <v>20</v>
      </c>
      <c r="L11" s="19" t="s">
        <v>107</v>
      </c>
      <c r="M11" s="19" t="s">
        <v>20</v>
      </c>
      <c r="N11" s="18" t="s">
        <v>107</v>
      </c>
      <c r="O11" s="18" t="s">
        <v>20</v>
      </c>
      <c r="P11" s="19" t="s">
        <v>107</v>
      </c>
      <c r="Q11" s="19" t="s">
        <v>20</v>
      </c>
      <c r="R11" s="20" t="s">
        <v>20</v>
      </c>
      <c r="S11" s="21" t="s">
        <v>108</v>
      </c>
    </row>
    <row r="12" spans="1:19">
      <c r="A12" s="22">
        <v>23</v>
      </c>
      <c r="B12" s="6" t="s">
        <v>112</v>
      </c>
      <c r="C12" s="6" t="s">
        <v>22</v>
      </c>
      <c r="D12" s="23"/>
      <c r="E12" s="23"/>
      <c r="F12" s="24">
        <v>111</v>
      </c>
      <c r="G12" s="25">
        <f t="shared" ref="G12:G17" si="0">(F12/120)</f>
        <v>0.92500000000000004</v>
      </c>
      <c r="H12" s="24">
        <v>92</v>
      </c>
      <c r="I12" s="25">
        <f t="shared" ref="I12:I17" si="1">(H12/110)</f>
        <v>0.83636363636363631</v>
      </c>
      <c r="J12" s="24">
        <v>120</v>
      </c>
      <c r="K12" s="25">
        <f t="shared" ref="K12:K17" si="2">(J12/220)</f>
        <v>0.54545454545454541</v>
      </c>
      <c r="L12" s="24">
        <v>52</v>
      </c>
      <c r="M12" s="25">
        <f t="shared" ref="M12:M17" si="3">(L12/100)</f>
        <v>0.52</v>
      </c>
      <c r="N12" s="24">
        <v>75</v>
      </c>
      <c r="O12" s="25">
        <f t="shared" ref="O12:O17" si="4">(N12/80)</f>
        <v>0.9375</v>
      </c>
      <c r="P12" s="24">
        <v>250</v>
      </c>
      <c r="Q12" s="25">
        <f t="shared" ref="Q12:Q17" si="5">(P12/250)</f>
        <v>1</v>
      </c>
      <c r="R12" s="9">
        <f t="shared" ref="R12:R17" si="6">G12+I12+K12+M12+O12+Q12</f>
        <v>4.7643181818181812</v>
      </c>
      <c r="S12" s="26"/>
    </row>
    <row r="13" spans="1:19">
      <c r="A13" s="22">
        <v>8</v>
      </c>
      <c r="B13" s="6" t="s">
        <v>113</v>
      </c>
      <c r="C13" s="24" t="s">
        <v>64</v>
      </c>
      <c r="D13" s="25" t="e">
        <f>(C13/120)</f>
        <v>#VALUE!</v>
      </c>
      <c r="E13" s="24"/>
      <c r="F13" s="24">
        <v>101</v>
      </c>
      <c r="G13" s="25">
        <f t="shared" si="0"/>
        <v>0.84166666666666667</v>
      </c>
      <c r="H13" s="24">
        <v>104</v>
      </c>
      <c r="I13" s="25">
        <f t="shared" si="1"/>
        <v>0.94545454545454544</v>
      </c>
      <c r="J13" s="24">
        <v>74</v>
      </c>
      <c r="K13" s="25">
        <f t="shared" si="2"/>
        <v>0.33636363636363636</v>
      </c>
      <c r="L13" s="24">
        <v>56</v>
      </c>
      <c r="M13" s="25">
        <f t="shared" si="3"/>
        <v>0.56000000000000005</v>
      </c>
      <c r="N13" s="24">
        <v>61</v>
      </c>
      <c r="O13" s="25">
        <f t="shared" si="4"/>
        <v>0.76249999999999996</v>
      </c>
      <c r="P13" s="24">
        <v>90</v>
      </c>
      <c r="Q13" s="25">
        <f t="shared" si="5"/>
        <v>0.36</v>
      </c>
      <c r="R13" s="9">
        <f t="shared" si="6"/>
        <v>3.8059848484848486</v>
      </c>
      <c r="S13" s="26"/>
    </row>
    <row r="14" spans="1:19" ht="15" customHeight="1">
      <c r="A14" s="22">
        <v>3</v>
      </c>
      <c r="B14" s="12" t="s">
        <v>30</v>
      </c>
      <c r="C14" s="13" t="s">
        <v>65</v>
      </c>
      <c r="D14" s="27"/>
      <c r="E14" s="27"/>
      <c r="F14" s="24">
        <v>92</v>
      </c>
      <c r="G14" s="25">
        <f t="shared" si="0"/>
        <v>0.76666666666666672</v>
      </c>
      <c r="H14" s="24">
        <v>64</v>
      </c>
      <c r="I14" s="25">
        <f t="shared" si="1"/>
        <v>0.58181818181818179</v>
      </c>
      <c r="J14" s="24">
        <v>56</v>
      </c>
      <c r="K14" s="25">
        <f t="shared" si="2"/>
        <v>0.25454545454545452</v>
      </c>
      <c r="L14" s="24">
        <v>63</v>
      </c>
      <c r="M14" s="25">
        <f t="shared" si="3"/>
        <v>0.63</v>
      </c>
      <c r="N14" s="24">
        <v>55</v>
      </c>
      <c r="O14" s="25">
        <f t="shared" si="4"/>
        <v>0.6875</v>
      </c>
      <c r="P14" s="24">
        <v>190</v>
      </c>
      <c r="Q14" s="25">
        <f t="shared" si="5"/>
        <v>0.76</v>
      </c>
      <c r="R14" s="9">
        <f t="shared" si="6"/>
        <v>3.6805303030303032</v>
      </c>
      <c r="S14" s="26"/>
    </row>
    <row r="15" spans="1:19" ht="15" customHeight="1">
      <c r="A15" s="22">
        <v>5</v>
      </c>
      <c r="B15" s="6" t="s">
        <v>30</v>
      </c>
      <c r="C15" s="6" t="s">
        <v>59</v>
      </c>
      <c r="D15" s="23"/>
      <c r="E15" s="23"/>
      <c r="F15" s="24">
        <v>109</v>
      </c>
      <c r="G15" s="25">
        <f t="shared" si="0"/>
        <v>0.90833333333333333</v>
      </c>
      <c r="H15" s="24">
        <v>31</v>
      </c>
      <c r="I15" s="25">
        <f t="shared" si="1"/>
        <v>0.2818181818181818</v>
      </c>
      <c r="J15" s="24">
        <v>45</v>
      </c>
      <c r="K15" s="25">
        <f t="shared" si="2"/>
        <v>0.20454545454545456</v>
      </c>
      <c r="L15" s="24">
        <v>62</v>
      </c>
      <c r="M15" s="25">
        <f t="shared" si="3"/>
        <v>0.62</v>
      </c>
      <c r="N15" s="24">
        <v>60</v>
      </c>
      <c r="O15" s="25">
        <f t="shared" si="4"/>
        <v>0.75</v>
      </c>
      <c r="P15" s="24">
        <v>110</v>
      </c>
      <c r="Q15" s="25">
        <f t="shared" si="5"/>
        <v>0.44</v>
      </c>
      <c r="R15" s="9">
        <f t="shared" si="6"/>
        <v>3.2046969696969696</v>
      </c>
      <c r="S15" s="26"/>
    </row>
    <row r="16" spans="1:19" ht="15" customHeight="1">
      <c r="A16" s="22">
        <v>6</v>
      </c>
      <c r="B16" s="12" t="s">
        <v>39</v>
      </c>
      <c r="C16" s="6" t="s">
        <v>40</v>
      </c>
      <c r="D16" s="6"/>
      <c r="E16" s="6"/>
      <c r="F16" s="24">
        <v>96</v>
      </c>
      <c r="G16" s="25">
        <f t="shared" si="0"/>
        <v>0.8</v>
      </c>
      <c r="H16" s="24">
        <v>33</v>
      </c>
      <c r="I16" s="25">
        <f t="shared" si="1"/>
        <v>0.3</v>
      </c>
      <c r="J16" s="24">
        <v>68</v>
      </c>
      <c r="K16" s="25">
        <f t="shared" si="2"/>
        <v>0.30909090909090908</v>
      </c>
      <c r="L16" s="24">
        <v>53</v>
      </c>
      <c r="M16" s="25">
        <f t="shared" si="3"/>
        <v>0.53</v>
      </c>
      <c r="N16" s="24">
        <v>65</v>
      </c>
      <c r="O16" s="25">
        <f t="shared" si="4"/>
        <v>0.8125</v>
      </c>
      <c r="P16" s="24">
        <v>90</v>
      </c>
      <c r="Q16" s="25">
        <f t="shared" si="5"/>
        <v>0.36</v>
      </c>
      <c r="R16" s="9">
        <f t="shared" si="6"/>
        <v>3.1115909090909093</v>
      </c>
      <c r="S16" s="26"/>
    </row>
    <row r="17" spans="1:20" ht="15" customHeight="1">
      <c r="A17" s="22">
        <v>1</v>
      </c>
      <c r="B17" s="6" t="s">
        <v>32</v>
      </c>
      <c r="C17" s="6" t="s">
        <v>33</v>
      </c>
      <c r="D17" s="23"/>
      <c r="E17" s="23"/>
      <c r="F17" s="24">
        <v>109</v>
      </c>
      <c r="G17" s="25">
        <f t="shared" si="0"/>
        <v>0.90833333333333333</v>
      </c>
      <c r="H17" s="24">
        <v>0</v>
      </c>
      <c r="I17" s="25">
        <f t="shared" si="1"/>
        <v>0</v>
      </c>
      <c r="J17" s="24">
        <v>36</v>
      </c>
      <c r="K17" s="25">
        <f t="shared" si="2"/>
        <v>0.16363636363636364</v>
      </c>
      <c r="L17" s="24">
        <v>31</v>
      </c>
      <c r="M17" s="25">
        <f t="shared" si="3"/>
        <v>0.31</v>
      </c>
      <c r="N17" s="24">
        <v>30</v>
      </c>
      <c r="O17" s="25">
        <f t="shared" si="4"/>
        <v>0.375</v>
      </c>
      <c r="P17" s="24">
        <v>110</v>
      </c>
      <c r="Q17" s="25">
        <f t="shared" si="5"/>
        <v>0.44</v>
      </c>
      <c r="R17" s="9">
        <f t="shared" si="6"/>
        <v>2.1969696969696972</v>
      </c>
      <c r="S17" s="26"/>
    </row>
    <row r="19" spans="1:20" ht="15.75">
      <c r="A19" s="22"/>
      <c r="B19" s="6"/>
      <c r="C19" s="6"/>
      <c r="D19" s="23"/>
      <c r="E19" s="23"/>
      <c r="F19" s="54" t="s">
        <v>114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9"/>
      <c r="S19" s="26"/>
    </row>
    <row r="20" spans="1:20">
      <c r="A20" s="15" t="s">
        <v>104</v>
      </c>
      <c r="B20" s="16" t="s">
        <v>18</v>
      </c>
      <c r="C20" s="16" t="s">
        <v>19</v>
      </c>
      <c r="D20" s="17" t="s">
        <v>105</v>
      </c>
      <c r="E20" s="17" t="s">
        <v>106</v>
      </c>
      <c r="F20" s="18" t="s">
        <v>107</v>
      </c>
      <c r="G20" s="18" t="s">
        <v>20</v>
      </c>
      <c r="H20" s="19" t="s">
        <v>107</v>
      </c>
      <c r="I20" s="19" t="s">
        <v>20</v>
      </c>
      <c r="J20" s="18" t="s">
        <v>107</v>
      </c>
      <c r="K20" s="18" t="s">
        <v>20</v>
      </c>
      <c r="L20" s="19" t="s">
        <v>107</v>
      </c>
      <c r="M20" s="19" t="s">
        <v>20</v>
      </c>
      <c r="N20" s="18" t="s">
        <v>107</v>
      </c>
      <c r="O20" s="18" t="s">
        <v>20</v>
      </c>
      <c r="P20" s="19" t="s">
        <v>107</v>
      </c>
      <c r="Q20" s="19" t="s">
        <v>20</v>
      </c>
      <c r="R20" s="20" t="s">
        <v>20</v>
      </c>
      <c r="S20" s="21" t="s">
        <v>108</v>
      </c>
    </row>
    <row r="21" spans="1:20">
      <c r="A21" s="22">
        <v>10</v>
      </c>
      <c r="B21" s="6" t="s">
        <v>23</v>
      </c>
      <c r="C21" s="6" t="s">
        <v>115</v>
      </c>
      <c r="D21" s="23"/>
      <c r="E21" s="23"/>
      <c r="F21" s="24">
        <v>88</v>
      </c>
      <c r="G21" s="25">
        <f>(F21/120)</f>
        <v>0.73333333333333328</v>
      </c>
      <c r="H21" s="24">
        <v>87</v>
      </c>
      <c r="I21" s="25">
        <f>(H21/110)</f>
        <v>0.79090909090909089</v>
      </c>
      <c r="J21" s="24">
        <v>57</v>
      </c>
      <c r="K21" s="25">
        <f>(J21/220)</f>
        <v>0.25909090909090909</v>
      </c>
      <c r="L21" s="24">
        <v>80</v>
      </c>
      <c r="M21" s="25">
        <f>(L21/100)</f>
        <v>0.8</v>
      </c>
      <c r="N21" s="24">
        <v>75</v>
      </c>
      <c r="O21" s="25">
        <f>(N21/80)</f>
        <v>0.9375</v>
      </c>
      <c r="P21" s="24">
        <v>20</v>
      </c>
      <c r="Q21" s="25">
        <f>(P21/100)</f>
        <v>0.2</v>
      </c>
      <c r="R21" s="9">
        <f>G21+I21+K21+M21+O21+Q21</f>
        <v>3.7208333333333332</v>
      </c>
      <c r="S21" s="26"/>
      <c r="T21" s="14" t="s">
        <v>116</v>
      </c>
    </row>
    <row r="22" spans="1:20">
      <c r="A22" s="22">
        <v>15</v>
      </c>
      <c r="B22" s="6" t="s">
        <v>84</v>
      </c>
      <c r="C22" s="6" t="s">
        <v>22</v>
      </c>
      <c r="D22" s="23"/>
      <c r="E22" s="23"/>
      <c r="F22" s="24">
        <v>65</v>
      </c>
      <c r="G22" s="25">
        <f>(F22/120)</f>
        <v>0.54166666666666663</v>
      </c>
      <c r="H22" s="24">
        <v>25</v>
      </c>
      <c r="I22" s="25">
        <f>(H22/110)</f>
        <v>0.22727272727272727</v>
      </c>
      <c r="J22" s="24">
        <v>46</v>
      </c>
      <c r="K22" s="25">
        <f>(J22/220)</f>
        <v>0.20909090909090908</v>
      </c>
      <c r="L22" s="24">
        <v>88</v>
      </c>
      <c r="M22" s="25">
        <f>(L22/100)</f>
        <v>0.88</v>
      </c>
      <c r="N22" s="24">
        <v>80</v>
      </c>
      <c r="O22" s="25">
        <f>(N22/80)</f>
        <v>1</v>
      </c>
      <c r="P22" s="24">
        <v>40</v>
      </c>
      <c r="Q22" s="25">
        <f>(P22/100)</f>
        <v>0.4</v>
      </c>
      <c r="R22" s="9">
        <f>G22+I22+K22+M22+O22+Q22</f>
        <v>3.2580303030303028</v>
      </c>
      <c r="S22" s="26"/>
      <c r="T22" s="14" t="s">
        <v>116</v>
      </c>
    </row>
  </sheetData>
  <mergeCells count="12">
    <mergeCell ref="R2:S2"/>
    <mergeCell ref="F10:Q10"/>
    <mergeCell ref="F19:Q19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6"/>
  <sheetViews>
    <sheetView zoomScaleNormal="100" workbookViewId="0"/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6.7109375" style="14" customWidth="1"/>
    <col min="7" max="7" width="6" style="14" customWidth="1"/>
    <col min="8" max="8" width="5.28515625" style="14" customWidth="1"/>
    <col min="9" max="9" width="6.28515625" style="14" customWidth="1"/>
    <col min="10" max="10" width="6.7109375" style="14" customWidth="1"/>
    <col min="11" max="11" width="7.85546875" style="14" customWidth="1"/>
    <col min="12" max="12" width="6.5703125" style="14" customWidth="1"/>
    <col min="14" max="14" width="7.28515625" style="14" customWidth="1"/>
    <col min="16" max="16" width="7.42578125" style="14" customWidth="1"/>
    <col min="19" max="19" width="6.42578125" style="14" customWidth="1"/>
    <col min="20" max="20" width="13.5703125" style="14" customWidth="1"/>
  </cols>
  <sheetData>
    <row r="1" spans="1:19" ht="15.75">
      <c r="A1" s="60"/>
      <c r="B1" s="60"/>
      <c r="C1" s="60"/>
      <c r="D1" s="60"/>
      <c r="E1" s="60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61" t="s">
        <v>96</v>
      </c>
      <c r="B2" s="61"/>
      <c r="C2" s="61"/>
      <c r="D2" s="61"/>
      <c r="E2" s="61"/>
      <c r="F2" s="62" t="s">
        <v>97</v>
      </c>
      <c r="G2" s="62"/>
      <c r="H2" s="63" t="s">
        <v>98</v>
      </c>
      <c r="I2" s="63"/>
      <c r="J2" s="62" t="s">
        <v>99</v>
      </c>
      <c r="K2" s="62"/>
      <c r="L2" s="63" t="s">
        <v>100</v>
      </c>
      <c r="M2" s="63"/>
      <c r="N2" s="62" t="s">
        <v>101</v>
      </c>
      <c r="O2" s="62"/>
      <c r="P2" s="63" t="s">
        <v>102</v>
      </c>
      <c r="Q2" s="63"/>
      <c r="R2" s="59" t="s">
        <v>103</v>
      </c>
      <c r="S2" s="59"/>
    </row>
    <row r="3" spans="1:19" ht="14.25" customHeight="1">
      <c r="A3" s="15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21" t="s">
        <v>108</v>
      </c>
    </row>
    <row r="4" spans="1:19">
      <c r="A4" s="22">
        <v>10</v>
      </c>
      <c r="B4" s="6" t="s">
        <v>41</v>
      </c>
      <c r="C4" s="6" t="s">
        <v>43</v>
      </c>
      <c r="D4" s="23"/>
      <c r="E4" s="23"/>
      <c r="F4" s="24">
        <v>103</v>
      </c>
      <c r="G4" s="25">
        <f>(F4/120)</f>
        <v>0.85833333333333328</v>
      </c>
      <c r="H4" s="24">
        <v>98</v>
      </c>
      <c r="I4" s="25">
        <f>(H4/110)</f>
        <v>0.89090909090909087</v>
      </c>
      <c r="J4" s="24">
        <v>94</v>
      </c>
      <c r="K4" s="25">
        <f>(J4/220)</f>
        <v>0.42727272727272725</v>
      </c>
      <c r="L4" s="24">
        <v>76</v>
      </c>
      <c r="M4" s="25">
        <f>(L4/100)</f>
        <v>0.76</v>
      </c>
      <c r="N4" s="24">
        <v>60</v>
      </c>
      <c r="O4" s="25">
        <f>(N4/80)</f>
        <v>0.75</v>
      </c>
      <c r="P4" s="24">
        <v>45</v>
      </c>
      <c r="Q4" s="25">
        <f>(P4/100)</f>
        <v>0.45</v>
      </c>
      <c r="R4" s="9">
        <f>G4+I4+K4+M4+O4+Q4</f>
        <v>4.1365151515151517</v>
      </c>
      <c r="S4" s="26">
        <v>1</v>
      </c>
    </row>
    <row r="5" spans="1:19">
      <c r="A5" s="22">
        <v>1</v>
      </c>
      <c r="B5" s="6" t="s">
        <v>35</v>
      </c>
      <c r="C5" s="6" t="s">
        <v>36</v>
      </c>
      <c r="D5" s="23"/>
      <c r="E5" s="23"/>
      <c r="F5" s="24">
        <v>98</v>
      </c>
      <c r="G5" s="25">
        <f>(F5/120)</f>
        <v>0.81666666666666665</v>
      </c>
      <c r="H5" s="24">
        <v>80</v>
      </c>
      <c r="I5" s="25">
        <f>(H5/110)</f>
        <v>0.72727272727272729</v>
      </c>
      <c r="J5" s="24">
        <v>100</v>
      </c>
      <c r="K5" s="25">
        <f>(J5/220)</f>
        <v>0.45454545454545453</v>
      </c>
      <c r="L5" s="24">
        <v>55</v>
      </c>
      <c r="M5" s="25">
        <f>(L5/100)</f>
        <v>0.55000000000000004</v>
      </c>
      <c r="N5" s="24">
        <v>69</v>
      </c>
      <c r="O5" s="25">
        <f>(N5/80)</f>
        <v>0.86250000000000004</v>
      </c>
      <c r="P5" s="24">
        <v>40</v>
      </c>
      <c r="Q5" s="25">
        <f>(P5/100)</f>
        <v>0.4</v>
      </c>
      <c r="R5" s="9">
        <f>G5+I5+K5+M5+O5+Q5</f>
        <v>3.8109848484848485</v>
      </c>
      <c r="S5" s="26">
        <v>2</v>
      </c>
    </row>
    <row r="6" spans="1:19" ht="15" customHeight="1">
      <c r="A6" s="22">
        <v>4</v>
      </c>
      <c r="B6" s="6" t="s">
        <v>25</v>
      </c>
      <c r="C6" s="6" t="s">
        <v>47</v>
      </c>
      <c r="D6" s="23"/>
      <c r="E6" s="23"/>
      <c r="F6" s="24">
        <v>103</v>
      </c>
      <c r="G6" s="25">
        <f>(F6/120)</f>
        <v>0.85833333333333328</v>
      </c>
      <c r="H6" s="24">
        <v>62</v>
      </c>
      <c r="I6" s="25">
        <f>(H6/110)</f>
        <v>0.5636363636363636</v>
      </c>
      <c r="J6" s="24">
        <v>98</v>
      </c>
      <c r="K6" s="25">
        <f>(J6/220)</f>
        <v>0.44545454545454544</v>
      </c>
      <c r="L6" s="24">
        <v>69</v>
      </c>
      <c r="M6" s="25">
        <f>(L6/100)</f>
        <v>0.69</v>
      </c>
      <c r="N6" s="24">
        <v>37</v>
      </c>
      <c r="O6" s="25">
        <f>(N6/80)</f>
        <v>0.46250000000000002</v>
      </c>
      <c r="P6" s="24">
        <v>70</v>
      </c>
      <c r="Q6" s="25">
        <f>(P6/100)</f>
        <v>0.7</v>
      </c>
      <c r="R6" s="9">
        <f>G6+I6+K6+M6+O6+Q6</f>
        <v>3.7199242424242422</v>
      </c>
      <c r="S6" s="26">
        <v>3</v>
      </c>
    </row>
    <row r="7" spans="1:19">
      <c r="A7" s="22">
        <v>5</v>
      </c>
      <c r="B7" s="6" t="s">
        <v>21</v>
      </c>
      <c r="C7" s="6" t="s">
        <v>29</v>
      </c>
      <c r="D7" s="23"/>
      <c r="E7" s="23"/>
      <c r="F7" s="24">
        <v>101</v>
      </c>
      <c r="G7" s="25">
        <f>(F7/120)</f>
        <v>0.84166666666666667</v>
      </c>
      <c r="H7" s="24">
        <v>80</v>
      </c>
      <c r="I7" s="25">
        <f>(H7/110)</f>
        <v>0.72727272727272729</v>
      </c>
      <c r="J7" s="24">
        <v>122</v>
      </c>
      <c r="K7" s="25">
        <f>(J7/220)</f>
        <v>0.55454545454545456</v>
      </c>
      <c r="L7" s="24">
        <v>43</v>
      </c>
      <c r="M7" s="25">
        <f>(L7/100)</f>
        <v>0.43</v>
      </c>
      <c r="N7" s="24">
        <v>41</v>
      </c>
      <c r="O7" s="25">
        <f>(N7/80)</f>
        <v>0.51249999999999996</v>
      </c>
      <c r="P7" s="24">
        <v>50</v>
      </c>
      <c r="Q7" s="25">
        <f>(P7/100)</f>
        <v>0.5</v>
      </c>
      <c r="R7" s="9">
        <f>G7+I7+K7+M7+O7+Q7</f>
        <v>3.5659848484848489</v>
      </c>
      <c r="S7" s="26">
        <v>4</v>
      </c>
    </row>
    <row r="8" spans="1:19">
      <c r="A8" s="22">
        <v>2</v>
      </c>
      <c r="B8" s="6" t="s">
        <v>56</v>
      </c>
      <c r="C8" s="6" t="s">
        <v>57</v>
      </c>
      <c r="D8" s="23"/>
      <c r="E8" s="23"/>
      <c r="F8" s="24">
        <v>90</v>
      </c>
      <c r="G8" s="25">
        <f>(F8/120)</f>
        <v>0.75</v>
      </c>
      <c r="H8" s="24">
        <v>52</v>
      </c>
      <c r="I8" s="25">
        <f>(H8/110)</f>
        <v>0.47272727272727272</v>
      </c>
      <c r="J8" s="24">
        <v>22</v>
      </c>
      <c r="K8" s="25">
        <f>(J8/220)</f>
        <v>0.1</v>
      </c>
      <c r="L8" s="24">
        <v>26</v>
      </c>
      <c r="M8" s="25">
        <f>(L8/100)</f>
        <v>0.26</v>
      </c>
      <c r="N8" s="24">
        <v>23</v>
      </c>
      <c r="O8" s="25">
        <f>(N8/80)</f>
        <v>0.28749999999999998</v>
      </c>
      <c r="P8" s="24">
        <v>55</v>
      </c>
      <c r="Q8" s="25">
        <f>(P8/100)</f>
        <v>0.55000000000000004</v>
      </c>
      <c r="R8" s="9">
        <f>G8+I8+K8+M8+O8+Q8</f>
        <v>2.4202272727272724</v>
      </c>
      <c r="S8" s="26">
        <v>5</v>
      </c>
    </row>
    <row r="9" spans="1:19">
      <c r="A9" s="22"/>
      <c r="B9" s="6"/>
      <c r="C9" s="6"/>
      <c r="D9" s="23"/>
      <c r="E9" s="23"/>
      <c r="F9" s="24"/>
      <c r="G9" s="25"/>
      <c r="H9" s="24"/>
      <c r="I9" s="25"/>
      <c r="J9" s="24"/>
      <c r="K9" s="25"/>
      <c r="L9" s="24"/>
      <c r="M9" s="25"/>
      <c r="N9" s="24"/>
      <c r="O9" s="25"/>
      <c r="P9" s="24"/>
      <c r="Q9" s="25"/>
      <c r="R9" s="9"/>
      <c r="S9" s="26"/>
    </row>
    <row r="10" spans="1:19" ht="15.75">
      <c r="A10" s="22"/>
      <c r="B10" s="6"/>
      <c r="C10" s="6"/>
      <c r="D10" s="23"/>
      <c r="E10" s="23"/>
      <c r="F10" s="54" t="s">
        <v>111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"/>
      <c r="S10" s="26"/>
    </row>
    <row r="11" spans="1:19">
      <c r="A11" s="15" t="s">
        <v>104</v>
      </c>
      <c r="B11" s="16" t="s">
        <v>18</v>
      </c>
      <c r="C11" s="16" t="s">
        <v>19</v>
      </c>
      <c r="D11" s="17" t="s">
        <v>105</v>
      </c>
      <c r="E11" s="17" t="s">
        <v>106</v>
      </c>
      <c r="F11" s="18" t="s">
        <v>107</v>
      </c>
      <c r="G11" s="18" t="s">
        <v>20</v>
      </c>
      <c r="H11" s="19" t="s">
        <v>107</v>
      </c>
      <c r="I11" s="19" t="s">
        <v>20</v>
      </c>
      <c r="J11" s="18" t="s">
        <v>107</v>
      </c>
      <c r="K11" s="18" t="s">
        <v>20</v>
      </c>
      <c r="L11" s="19" t="s">
        <v>107</v>
      </c>
      <c r="M11" s="19" t="s">
        <v>20</v>
      </c>
      <c r="N11" s="18" t="s">
        <v>107</v>
      </c>
      <c r="O11" s="18" t="s">
        <v>20</v>
      </c>
      <c r="P11" s="19" t="s">
        <v>107</v>
      </c>
      <c r="Q11" s="19" t="s">
        <v>20</v>
      </c>
      <c r="R11" s="20" t="s">
        <v>20</v>
      </c>
      <c r="S11" s="21" t="s">
        <v>108</v>
      </c>
    </row>
    <row r="12" spans="1:19">
      <c r="A12" s="22">
        <v>9</v>
      </c>
      <c r="B12" s="6" t="s">
        <v>45</v>
      </c>
      <c r="C12" s="6" t="s">
        <v>46</v>
      </c>
      <c r="D12" s="23"/>
      <c r="E12" s="23"/>
      <c r="F12" s="24">
        <v>104</v>
      </c>
      <c r="G12" s="25">
        <f t="shared" ref="G12:G21" si="0">(F12/120)</f>
        <v>0.8666666666666667</v>
      </c>
      <c r="H12" s="24">
        <v>88</v>
      </c>
      <c r="I12" s="25">
        <f t="shared" ref="I12:I21" si="1">(H12/110)</f>
        <v>0.8</v>
      </c>
      <c r="J12" s="24">
        <v>97</v>
      </c>
      <c r="K12" s="25">
        <f t="shared" ref="K12:K21" si="2">(J12/220)</f>
        <v>0.44090909090909092</v>
      </c>
      <c r="L12" s="24">
        <v>77</v>
      </c>
      <c r="M12" s="25">
        <f t="shared" ref="M12:M21" si="3">(L12/100)</f>
        <v>0.77</v>
      </c>
      <c r="N12" s="24">
        <v>70</v>
      </c>
      <c r="O12" s="25">
        <f t="shared" ref="O12:O21" si="4">(N12/80)</f>
        <v>0.875</v>
      </c>
      <c r="P12" s="24">
        <v>210</v>
      </c>
      <c r="Q12" s="25">
        <f t="shared" ref="Q12:Q21" si="5">(P12/250)</f>
        <v>0.84</v>
      </c>
      <c r="R12" s="9">
        <f t="shared" ref="R12:R21" si="6">G12+I12+K12+M12+O12+Q12</f>
        <v>4.5925757575757578</v>
      </c>
      <c r="S12" s="26">
        <v>1</v>
      </c>
    </row>
    <row r="13" spans="1:19">
      <c r="A13" s="22">
        <v>12</v>
      </c>
      <c r="B13" s="6" t="s">
        <v>30</v>
      </c>
      <c r="C13" s="6" t="s">
        <v>59</v>
      </c>
      <c r="D13" s="23"/>
      <c r="E13" s="23"/>
      <c r="F13" s="24">
        <v>106</v>
      </c>
      <c r="G13" s="25">
        <f t="shared" si="0"/>
        <v>0.8833333333333333</v>
      </c>
      <c r="H13" s="24">
        <v>69</v>
      </c>
      <c r="I13" s="25">
        <f t="shared" si="1"/>
        <v>0.62727272727272732</v>
      </c>
      <c r="J13" s="24">
        <v>102</v>
      </c>
      <c r="K13" s="25">
        <f t="shared" si="2"/>
        <v>0.46363636363636362</v>
      </c>
      <c r="L13" s="24">
        <v>57</v>
      </c>
      <c r="M13" s="25">
        <f t="shared" si="3"/>
        <v>0.56999999999999995</v>
      </c>
      <c r="N13" s="24">
        <v>64</v>
      </c>
      <c r="O13" s="25">
        <f t="shared" si="4"/>
        <v>0.8</v>
      </c>
      <c r="P13" s="24">
        <v>200</v>
      </c>
      <c r="Q13" s="25">
        <f t="shared" si="5"/>
        <v>0.8</v>
      </c>
      <c r="R13" s="9">
        <f t="shared" si="6"/>
        <v>4.1442424242424245</v>
      </c>
      <c r="S13" s="26">
        <v>2</v>
      </c>
    </row>
    <row r="14" spans="1:19" ht="15" customHeight="1">
      <c r="A14" s="22">
        <v>7</v>
      </c>
      <c r="B14" s="6" t="s">
        <v>39</v>
      </c>
      <c r="C14" s="6" t="s">
        <v>40</v>
      </c>
      <c r="D14" s="28" t="e">
        <f>(C14/120)</f>
        <v>#VALUE!</v>
      </c>
      <c r="E14" s="29"/>
      <c r="F14" s="24">
        <v>111</v>
      </c>
      <c r="G14" s="25">
        <f t="shared" si="0"/>
        <v>0.92500000000000004</v>
      </c>
      <c r="H14" s="24">
        <v>82</v>
      </c>
      <c r="I14" s="25">
        <f t="shared" si="1"/>
        <v>0.74545454545454548</v>
      </c>
      <c r="J14" s="24">
        <v>68</v>
      </c>
      <c r="K14" s="25">
        <f t="shared" si="2"/>
        <v>0.30909090909090908</v>
      </c>
      <c r="L14" s="24">
        <v>29</v>
      </c>
      <c r="M14" s="25">
        <f t="shared" si="3"/>
        <v>0.28999999999999998</v>
      </c>
      <c r="N14" s="24">
        <v>70</v>
      </c>
      <c r="O14" s="25">
        <f t="shared" si="4"/>
        <v>0.875</v>
      </c>
      <c r="P14" s="24">
        <v>220</v>
      </c>
      <c r="Q14" s="25">
        <f t="shared" si="5"/>
        <v>0.88</v>
      </c>
      <c r="R14" s="9">
        <f t="shared" si="6"/>
        <v>4.0245454545454544</v>
      </c>
      <c r="S14" s="26">
        <v>3</v>
      </c>
    </row>
    <row r="15" spans="1:19" ht="15" customHeight="1">
      <c r="A15" s="22">
        <v>8</v>
      </c>
      <c r="B15" s="6" t="s">
        <v>117</v>
      </c>
      <c r="C15" s="6" t="s">
        <v>64</v>
      </c>
      <c r="D15" s="23"/>
      <c r="E15" s="23"/>
      <c r="F15" s="24">
        <v>106</v>
      </c>
      <c r="G15" s="25">
        <f t="shared" si="0"/>
        <v>0.8833333333333333</v>
      </c>
      <c r="H15" s="24">
        <v>56</v>
      </c>
      <c r="I15" s="25">
        <f t="shared" si="1"/>
        <v>0.50909090909090904</v>
      </c>
      <c r="J15" s="24">
        <v>72</v>
      </c>
      <c r="K15" s="25">
        <f t="shared" si="2"/>
        <v>0.32727272727272727</v>
      </c>
      <c r="L15" s="24">
        <v>72</v>
      </c>
      <c r="M15" s="25">
        <f t="shared" si="3"/>
        <v>0.72</v>
      </c>
      <c r="N15" s="24">
        <v>70</v>
      </c>
      <c r="O15" s="25">
        <f t="shared" si="4"/>
        <v>0.875</v>
      </c>
      <c r="P15" s="24">
        <v>140</v>
      </c>
      <c r="Q15" s="25">
        <f t="shared" si="5"/>
        <v>0.56000000000000005</v>
      </c>
      <c r="R15" s="9">
        <f t="shared" si="6"/>
        <v>3.8746969696969695</v>
      </c>
      <c r="S15" s="26">
        <v>4</v>
      </c>
    </row>
    <row r="16" spans="1:19" ht="15" customHeight="1">
      <c r="A16" s="22">
        <v>13</v>
      </c>
      <c r="B16" s="6" t="s">
        <v>21</v>
      </c>
      <c r="C16" s="6" t="s">
        <v>29</v>
      </c>
      <c r="D16" s="6"/>
      <c r="E16" s="6"/>
      <c r="F16" s="24">
        <v>88</v>
      </c>
      <c r="G16" s="25">
        <f t="shared" si="0"/>
        <v>0.73333333333333328</v>
      </c>
      <c r="H16" s="24">
        <v>86</v>
      </c>
      <c r="I16" s="25">
        <f t="shared" si="1"/>
        <v>0.78181818181818186</v>
      </c>
      <c r="J16" s="24">
        <v>79</v>
      </c>
      <c r="K16" s="25">
        <f t="shared" si="2"/>
        <v>0.35909090909090907</v>
      </c>
      <c r="L16" s="24">
        <v>45</v>
      </c>
      <c r="M16" s="25">
        <f t="shared" si="3"/>
        <v>0.45</v>
      </c>
      <c r="N16" s="24">
        <v>60</v>
      </c>
      <c r="O16" s="25">
        <f t="shared" si="4"/>
        <v>0.75</v>
      </c>
      <c r="P16" s="24">
        <v>130</v>
      </c>
      <c r="Q16" s="25">
        <f t="shared" si="5"/>
        <v>0.52</v>
      </c>
      <c r="R16" s="9">
        <f t="shared" si="6"/>
        <v>3.5942424242424242</v>
      </c>
      <c r="S16" s="26">
        <v>5</v>
      </c>
    </row>
    <row r="17" spans="1:20" ht="15" customHeight="1">
      <c r="A17" s="22">
        <v>11</v>
      </c>
      <c r="B17" s="6" t="s">
        <v>60</v>
      </c>
      <c r="C17" s="6" t="s">
        <v>61</v>
      </c>
      <c r="D17" s="6"/>
      <c r="E17" s="6"/>
      <c r="F17" s="24">
        <v>98</v>
      </c>
      <c r="G17" s="25">
        <f t="shared" si="0"/>
        <v>0.81666666666666665</v>
      </c>
      <c r="H17" s="24">
        <v>57</v>
      </c>
      <c r="I17" s="25">
        <f t="shared" si="1"/>
        <v>0.51818181818181819</v>
      </c>
      <c r="J17" s="24">
        <v>81</v>
      </c>
      <c r="K17" s="25">
        <f t="shared" si="2"/>
        <v>0.36818181818181817</v>
      </c>
      <c r="L17" s="24">
        <v>28</v>
      </c>
      <c r="M17" s="25">
        <f t="shared" si="3"/>
        <v>0.28000000000000003</v>
      </c>
      <c r="N17" s="24">
        <v>75</v>
      </c>
      <c r="O17" s="25">
        <f t="shared" si="4"/>
        <v>0.9375</v>
      </c>
      <c r="P17" s="24">
        <v>140</v>
      </c>
      <c r="Q17" s="25">
        <f t="shared" si="5"/>
        <v>0.56000000000000005</v>
      </c>
      <c r="R17" s="9">
        <f t="shared" si="6"/>
        <v>3.4805303030303034</v>
      </c>
      <c r="S17" s="26">
        <v>6</v>
      </c>
    </row>
    <row r="18" spans="1:20" ht="15" customHeight="1">
      <c r="A18" s="22">
        <v>15</v>
      </c>
      <c r="B18" s="6" t="s">
        <v>32</v>
      </c>
      <c r="C18" s="6" t="s">
        <v>67</v>
      </c>
      <c r="D18" s="6"/>
      <c r="E18" s="6"/>
      <c r="F18" s="24">
        <v>82</v>
      </c>
      <c r="G18" s="25">
        <f t="shared" si="0"/>
        <v>0.68333333333333335</v>
      </c>
      <c r="H18" s="24">
        <v>58</v>
      </c>
      <c r="I18" s="25">
        <f t="shared" si="1"/>
        <v>0.52727272727272723</v>
      </c>
      <c r="J18" s="24">
        <v>40</v>
      </c>
      <c r="K18" s="25">
        <f t="shared" si="2"/>
        <v>0.18181818181818182</v>
      </c>
      <c r="L18" s="24">
        <v>65</v>
      </c>
      <c r="M18" s="25">
        <f t="shared" si="3"/>
        <v>0.65</v>
      </c>
      <c r="N18" s="24">
        <v>55</v>
      </c>
      <c r="O18" s="25">
        <f t="shared" si="4"/>
        <v>0.6875</v>
      </c>
      <c r="P18" s="24">
        <v>130</v>
      </c>
      <c r="Q18" s="25">
        <f t="shared" si="5"/>
        <v>0.52</v>
      </c>
      <c r="R18" s="9">
        <f t="shared" si="6"/>
        <v>3.2499242424242425</v>
      </c>
      <c r="S18" s="26">
        <v>7</v>
      </c>
    </row>
    <row r="19" spans="1:20" ht="15" customHeight="1">
      <c r="A19" s="22">
        <v>14</v>
      </c>
      <c r="B19" s="6" t="s">
        <v>75</v>
      </c>
      <c r="C19" s="6" t="s">
        <v>76</v>
      </c>
      <c r="D19" s="6"/>
      <c r="E19" s="6"/>
      <c r="F19" s="24">
        <v>104</v>
      </c>
      <c r="G19" s="25">
        <f t="shared" si="0"/>
        <v>0.8666666666666667</v>
      </c>
      <c r="H19" s="24">
        <v>39</v>
      </c>
      <c r="I19" s="25">
        <f t="shared" si="1"/>
        <v>0.35454545454545455</v>
      </c>
      <c r="J19" s="24">
        <v>67</v>
      </c>
      <c r="K19" s="25">
        <f t="shared" si="2"/>
        <v>0.30454545454545456</v>
      </c>
      <c r="L19" s="24">
        <v>37</v>
      </c>
      <c r="M19" s="25">
        <f t="shared" si="3"/>
        <v>0.37</v>
      </c>
      <c r="N19" s="24">
        <v>65</v>
      </c>
      <c r="O19" s="25">
        <f t="shared" si="4"/>
        <v>0.8125</v>
      </c>
      <c r="P19" s="24">
        <v>100</v>
      </c>
      <c r="Q19" s="25">
        <f t="shared" si="5"/>
        <v>0.4</v>
      </c>
      <c r="R19" s="9">
        <f t="shared" si="6"/>
        <v>3.1082575757575759</v>
      </c>
      <c r="S19" s="26">
        <v>8</v>
      </c>
    </row>
    <row r="20" spans="1:20" ht="15" customHeight="1">
      <c r="A20" s="22">
        <v>6</v>
      </c>
      <c r="B20" s="6" t="s">
        <v>32</v>
      </c>
      <c r="C20" s="6" t="s">
        <v>33</v>
      </c>
      <c r="D20" s="23"/>
      <c r="E20" s="23"/>
      <c r="F20" s="24">
        <v>98</v>
      </c>
      <c r="G20" s="25">
        <f t="shared" si="0"/>
        <v>0.81666666666666665</v>
      </c>
      <c r="H20" s="24">
        <v>42</v>
      </c>
      <c r="I20" s="25">
        <f t="shared" si="1"/>
        <v>0.38181818181818183</v>
      </c>
      <c r="J20" s="24">
        <v>85</v>
      </c>
      <c r="K20" s="25">
        <f t="shared" si="2"/>
        <v>0.38636363636363635</v>
      </c>
      <c r="L20" s="24">
        <v>46</v>
      </c>
      <c r="M20" s="25">
        <f t="shared" si="3"/>
        <v>0.46</v>
      </c>
      <c r="N20" s="24">
        <v>55</v>
      </c>
      <c r="O20" s="25">
        <f t="shared" si="4"/>
        <v>0.6875</v>
      </c>
      <c r="P20" s="24">
        <v>90</v>
      </c>
      <c r="Q20" s="25">
        <f t="shared" si="5"/>
        <v>0.36</v>
      </c>
      <c r="R20" s="9">
        <f t="shared" si="6"/>
        <v>3.0923484848484848</v>
      </c>
      <c r="S20" s="26">
        <v>9</v>
      </c>
    </row>
    <row r="21" spans="1:20" ht="15" customHeight="1">
      <c r="A21" s="22">
        <v>17</v>
      </c>
      <c r="B21" s="6" t="s">
        <v>21</v>
      </c>
      <c r="C21" s="6" t="s">
        <v>62</v>
      </c>
      <c r="D21" s="6"/>
      <c r="E21" s="6"/>
      <c r="F21" s="24">
        <v>100</v>
      </c>
      <c r="G21" s="25">
        <f t="shared" si="0"/>
        <v>0.83333333333333337</v>
      </c>
      <c r="H21" s="24">
        <v>74</v>
      </c>
      <c r="I21" s="25">
        <f t="shared" si="1"/>
        <v>0.67272727272727273</v>
      </c>
      <c r="J21" s="24">
        <v>70</v>
      </c>
      <c r="K21" s="25">
        <f t="shared" si="2"/>
        <v>0.31818181818181818</v>
      </c>
      <c r="L21" s="24">
        <v>40</v>
      </c>
      <c r="M21" s="25">
        <f t="shared" si="3"/>
        <v>0.4</v>
      </c>
      <c r="N21" s="24">
        <v>45</v>
      </c>
      <c r="O21" s="25">
        <f t="shared" si="4"/>
        <v>0.5625</v>
      </c>
      <c r="P21" s="24">
        <v>50</v>
      </c>
      <c r="Q21" s="25">
        <f t="shared" si="5"/>
        <v>0.2</v>
      </c>
      <c r="R21" s="9">
        <f t="shared" si="6"/>
        <v>2.9867424242424243</v>
      </c>
      <c r="S21" s="26">
        <v>10</v>
      </c>
    </row>
    <row r="23" spans="1:20" ht="15.75">
      <c r="A23" s="22"/>
      <c r="B23" s="6"/>
      <c r="C23" s="6"/>
      <c r="D23" s="23"/>
      <c r="E23" s="23"/>
      <c r="F23" s="54" t="s">
        <v>114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9"/>
      <c r="S23" s="26"/>
    </row>
    <row r="24" spans="1:20">
      <c r="A24" s="15" t="s">
        <v>104</v>
      </c>
      <c r="B24" s="16" t="s">
        <v>18</v>
      </c>
      <c r="C24" s="16" t="s">
        <v>19</v>
      </c>
      <c r="D24" s="17" t="s">
        <v>105</v>
      </c>
      <c r="E24" s="17" t="s">
        <v>106</v>
      </c>
      <c r="F24" s="18" t="s">
        <v>107</v>
      </c>
      <c r="G24" s="18" t="s">
        <v>20</v>
      </c>
      <c r="H24" s="19" t="s">
        <v>107</v>
      </c>
      <c r="I24" s="19" t="s">
        <v>20</v>
      </c>
      <c r="J24" s="18" t="s">
        <v>107</v>
      </c>
      <c r="K24" s="18" t="s">
        <v>20</v>
      </c>
      <c r="L24" s="19" t="s">
        <v>107</v>
      </c>
      <c r="M24" s="19" t="s">
        <v>20</v>
      </c>
      <c r="N24" s="18" t="s">
        <v>107</v>
      </c>
      <c r="O24" s="18" t="s">
        <v>20</v>
      </c>
      <c r="P24" s="19" t="s">
        <v>107</v>
      </c>
      <c r="Q24" s="19" t="s">
        <v>20</v>
      </c>
      <c r="R24" s="20" t="s">
        <v>20</v>
      </c>
      <c r="S24" s="21" t="s">
        <v>108</v>
      </c>
    </row>
    <row r="25" spans="1:20">
      <c r="A25" s="22">
        <v>16</v>
      </c>
      <c r="B25" s="6" t="s">
        <v>21</v>
      </c>
      <c r="C25" s="6" t="s">
        <v>89</v>
      </c>
      <c r="D25" s="23"/>
      <c r="E25" s="23"/>
      <c r="F25" s="24">
        <v>98</v>
      </c>
      <c r="G25" s="25">
        <f>(F25/120)</f>
        <v>0.81666666666666665</v>
      </c>
      <c r="H25" s="24">
        <v>67</v>
      </c>
      <c r="I25" s="25">
        <f>(H25/110)</f>
        <v>0.60909090909090913</v>
      </c>
      <c r="J25" s="24">
        <v>68</v>
      </c>
      <c r="K25" s="25">
        <f>(J25/220)</f>
        <v>0.30909090909090908</v>
      </c>
      <c r="L25" s="24">
        <v>93</v>
      </c>
      <c r="M25" s="25">
        <f>(L25/100)</f>
        <v>0.93</v>
      </c>
      <c r="N25" s="24">
        <v>60</v>
      </c>
      <c r="O25" s="25">
        <f>(N25/80)</f>
        <v>0.75</v>
      </c>
      <c r="P25" s="24">
        <v>30</v>
      </c>
      <c r="Q25" s="25">
        <f>(P25/100)</f>
        <v>0.3</v>
      </c>
      <c r="R25" s="9">
        <f>G25+I25+K25+M25+O25+Q25</f>
        <v>3.7148484848484848</v>
      </c>
      <c r="S25" s="26">
        <v>1</v>
      </c>
      <c r="T25" s="14" t="s">
        <v>116</v>
      </c>
    </row>
    <row r="26" spans="1:20">
      <c r="A26" s="22">
        <v>3</v>
      </c>
      <c r="B26" s="6" t="s">
        <v>56</v>
      </c>
      <c r="C26" s="6" t="s">
        <v>61</v>
      </c>
      <c r="D26" s="23"/>
      <c r="E26" s="23"/>
      <c r="F26" s="24">
        <v>83</v>
      </c>
      <c r="G26" s="25">
        <f>(F26/120)</f>
        <v>0.69166666666666665</v>
      </c>
      <c r="H26" s="24">
        <v>54</v>
      </c>
      <c r="I26" s="25">
        <f>(H26/110)</f>
        <v>0.49090909090909091</v>
      </c>
      <c r="J26" s="24">
        <v>40</v>
      </c>
      <c r="K26" s="25">
        <f>(J26/220)</f>
        <v>0.18181818181818182</v>
      </c>
      <c r="L26" s="24">
        <v>78</v>
      </c>
      <c r="M26" s="25">
        <f>(L26/100)</f>
        <v>0.78</v>
      </c>
      <c r="N26" s="24">
        <v>41</v>
      </c>
      <c r="O26" s="25">
        <f>(N26/80)</f>
        <v>0.51249999999999996</v>
      </c>
      <c r="P26" s="24">
        <v>30</v>
      </c>
      <c r="Q26" s="25">
        <f>(P26/100)</f>
        <v>0.3</v>
      </c>
      <c r="R26" s="9">
        <f>G26+I26+K26+M26+O26+Q26</f>
        <v>2.9568939393939395</v>
      </c>
      <c r="S26" s="26">
        <v>2</v>
      </c>
      <c r="T26" s="14" t="s">
        <v>116</v>
      </c>
    </row>
  </sheetData>
  <mergeCells count="12">
    <mergeCell ref="R2:S2"/>
    <mergeCell ref="F10:Q10"/>
    <mergeCell ref="F23:Q2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9"/>
  <sheetViews>
    <sheetView zoomScaleNormal="100" workbookViewId="0"/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6.7109375" style="14" customWidth="1"/>
    <col min="7" max="7" width="6" style="14" customWidth="1"/>
    <col min="8" max="8" width="5.28515625" style="14" customWidth="1"/>
    <col min="9" max="9" width="6.28515625" style="14" customWidth="1"/>
    <col min="10" max="10" width="6.7109375" style="14" customWidth="1"/>
    <col min="11" max="11" width="7.85546875" style="14" customWidth="1"/>
    <col min="12" max="12" width="6.5703125" style="14" customWidth="1"/>
    <col min="14" max="14" width="7.28515625" style="14" customWidth="1"/>
    <col min="16" max="16" width="7.42578125" style="14" customWidth="1"/>
    <col min="19" max="19" width="6.42578125" style="14" customWidth="1"/>
    <col min="20" max="20" width="13.5703125" style="14" customWidth="1"/>
  </cols>
  <sheetData>
    <row r="1" spans="1:19" ht="15.75">
      <c r="A1" s="60"/>
      <c r="B1" s="60"/>
      <c r="C1" s="60"/>
      <c r="D1" s="60"/>
      <c r="E1" s="60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61" t="s">
        <v>96</v>
      </c>
      <c r="B2" s="61"/>
      <c r="C2" s="61"/>
      <c r="D2" s="61"/>
      <c r="E2" s="61"/>
      <c r="F2" s="62" t="s">
        <v>97</v>
      </c>
      <c r="G2" s="62"/>
      <c r="H2" s="63" t="s">
        <v>98</v>
      </c>
      <c r="I2" s="63"/>
      <c r="J2" s="62" t="s">
        <v>99</v>
      </c>
      <c r="K2" s="62"/>
      <c r="L2" s="63" t="s">
        <v>100</v>
      </c>
      <c r="M2" s="63"/>
      <c r="N2" s="62" t="s">
        <v>101</v>
      </c>
      <c r="O2" s="62"/>
      <c r="P2" s="63" t="s">
        <v>102</v>
      </c>
      <c r="Q2" s="63"/>
      <c r="R2" s="59" t="s">
        <v>103</v>
      </c>
      <c r="S2" s="59"/>
    </row>
    <row r="3" spans="1:19" ht="14.25" customHeight="1">
      <c r="A3" s="15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21" t="s">
        <v>108</v>
      </c>
    </row>
    <row r="4" spans="1:19">
      <c r="A4" s="22">
        <v>20</v>
      </c>
      <c r="B4" s="6" t="s">
        <v>23</v>
      </c>
      <c r="C4" s="6" t="s">
        <v>24</v>
      </c>
      <c r="D4" s="23"/>
      <c r="E4" s="23"/>
      <c r="F4" s="24">
        <v>117</v>
      </c>
      <c r="G4" s="25">
        <f t="shared" ref="G4:G14" si="0">(F4/120)</f>
        <v>0.97499999999999998</v>
      </c>
      <c r="H4" s="24">
        <v>68</v>
      </c>
      <c r="I4" s="25">
        <f t="shared" ref="I4:I14" si="1">(H4/110)</f>
        <v>0.61818181818181817</v>
      </c>
      <c r="J4" s="24">
        <v>201</v>
      </c>
      <c r="K4" s="25">
        <f t="shared" ref="K4:K14" si="2">(J4/220)</f>
        <v>0.91363636363636369</v>
      </c>
      <c r="L4" s="24">
        <v>73</v>
      </c>
      <c r="M4" s="25">
        <f t="shared" ref="M4:M14" si="3">(L4/100)</f>
        <v>0.73</v>
      </c>
      <c r="N4" s="24">
        <v>80</v>
      </c>
      <c r="O4" s="25">
        <f t="shared" ref="O4:O14" si="4">(N4/80)</f>
        <v>1</v>
      </c>
      <c r="P4" s="24">
        <v>65</v>
      </c>
      <c r="Q4" s="25">
        <f t="shared" ref="Q4:Q14" si="5">(P4/100)</f>
        <v>0.65</v>
      </c>
      <c r="R4" s="9">
        <f t="shared" ref="R4:R14" si="6">G4+I4+K4+M4+O4+Q4</f>
        <v>4.8868181818181817</v>
      </c>
      <c r="S4" s="26">
        <v>1</v>
      </c>
    </row>
    <row r="5" spans="1:19">
      <c r="A5" s="22">
        <v>9</v>
      </c>
      <c r="B5" s="6" t="s">
        <v>21</v>
      </c>
      <c r="C5" s="6" t="s">
        <v>22</v>
      </c>
      <c r="D5" s="23"/>
      <c r="E5" s="23"/>
      <c r="F5" s="24">
        <v>115</v>
      </c>
      <c r="G5" s="25">
        <f t="shared" si="0"/>
        <v>0.95833333333333337</v>
      </c>
      <c r="H5" s="24">
        <v>104</v>
      </c>
      <c r="I5" s="25">
        <f t="shared" si="1"/>
        <v>0.94545454545454544</v>
      </c>
      <c r="J5" s="24">
        <v>93</v>
      </c>
      <c r="K5" s="25">
        <f t="shared" si="2"/>
        <v>0.42272727272727273</v>
      </c>
      <c r="L5" s="24">
        <v>65</v>
      </c>
      <c r="M5" s="25">
        <f t="shared" si="3"/>
        <v>0.65</v>
      </c>
      <c r="N5" s="24">
        <v>80</v>
      </c>
      <c r="O5" s="25">
        <f t="shared" si="4"/>
        <v>1</v>
      </c>
      <c r="P5" s="24">
        <v>55</v>
      </c>
      <c r="Q5" s="25">
        <f t="shared" si="5"/>
        <v>0.55000000000000004</v>
      </c>
      <c r="R5" s="9">
        <f t="shared" si="6"/>
        <v>4.5265151515151514</v>
      </c>
      <c r="S5" s="26">
        <v>2</v>
      </c>
    </row>
    <row r="6" spans="1:19">
      <c r="A6" s="22">
        <v>18</v>
      </c>
      <c r="B6" s="6" t="s">
        <v>39</v>
      </c>
      <c r="C6" s="6" t="s">
        <v>40</v>
      </c>
      <c r="D6" s="23"/>
      <c r="E6" s="23"/>
      <c r="F6" s="24">
        <v>107</v>
      </c>
      <c r="G6" s="25">
        <f t="shared" si="0"/>
        <v>0.89166666666666672</v>
      </c>
      <c r="H6" s="24">
        <v>92</v>
      </c>
      <c r="I6" s="25">
        <f t="shared" si="1"/>
        <v>0.83636363636363631</v>
      </c>
      <c r="J6" s="24">
        <v>109</v>
      </c>
      <c r="K6" s="25">
        <f t="shared" si="2"/>
        <v>0.49545454545454548</v>
      </c>
      <c r="L6" s="24">
        <v>35</v>
      </c>
      <c r="M6" s="25">
        <f t="shared" si="3"/>
        <v>0.35</v>
      </c>
      <c r="N6" s="24">
        <v>55</v>
      </c>
      <c r="O6" s="25">
        <f t="shared" si="4"/>
        <v>0.6875</v>
      </c>
      <c r="P6" s="24">
        <v>60</v>
      </c>
      <c r="Q6" s="25">
        <f t="shared" si="5"/>
        <v>0.6</v>
      </c>
      <c r="R6" s="9">
        <f t="shared" si="6"/>
        <v>3.8609848484848488</v>
      </c>
      <c r="S6" s="26">
        <v>3</v>
      </c>
    </row>
    <row r="7" spans="1:19">
      <c r="A7" s="22">
        <v>16</v>
      </c>
      <c r="B7" s="6" t="s">
        <v>41</v>
      </c>
      <c r="C7" s="6" t="s">
        <v>42</v>
      </c>
      <c r="D7" s="23"/>
      <c r="E7" s="23"/>
      <c r="F7" s="24">
        <v>104</v>
      </c>
      <c r="G7" s="25">
        <f t="shared" si="0"/>
        <v>0.8666666666666667</v>
      </c>
      <c r="H7" s="24">
        <v>68</v>
      </c>
      <c r="I7" s="25">
        <f t="shared" si="1"/>
        <v>0.61818181818181817</v>
      </c>
      <c r="J7" s="24">
        <v>102</v>
      </c>
      <c r="K7" s="25">
        <f t="shared" si="2"/>
        <v>0.46363636363636362</v>
      </c>
      <c r="L7" s="24">
        <v>41</v>
      </c>
      <c r="M7" s="25">
        <f t="shared" si="3"/>
        <v>0.41</v>
      </c>
      <c r="N7" s="24">
        <v>75</v>
      </c>
      <c r="O7" s="25">
        <f t="shared" si="4"/>
        <v>0.9375</v>
      </c>
      <c r="P7" s="24">
        <v>45</v>
      </c>
      <c r="Q7" s="25">
        <f t="shared" si="5"/>
        <v>0.45</v>
      </c>
      <c r="R7" s="9">
        <f t="shared" si="6"/>
        <v>3.7459848484848486</v>
      </c>
      <c r="S7" s="26">
        <v>4</v>
      </c>
    </row>
    <row r="8" spans="1:19">
      <c r="A8" s="22">
        <v>3</v>
      </c>
      <c r="B8" s="6" t="s">
        <v>21</v>
      </c>
      <c r="C8" s="6" t="s">
        <v>48</v>
      </c>
      <c r="D8" s="23"/>
      <c r="E8" s="23"/>
      <c r="F8" s="24">
        <v>90</v>
      </c>
      <c r="G8" s="25">
        <f t="shared" si="0"/>
        <v>0.75</v>
      </c>
      <c r="H8" s="24">
        <v>62</v>
      </c>
      <c r="I8" s="25">
        <f t="shared" si="1"/>
        <v>0.5636363636363636</v>
      </c>
      <c r="J8" s="24">
        <v>50</v>
      </c>
      <c r="K8" s="25">
        <f t="shared" si="2"/>
        <v>0.22727272727272727</v>
      </c>
      <c r="L8" s="24">
        <v>77</v>
      </c>
      <c r="M8" s="25">
        <f t="shared" si="3"/>
        <v>0.77</v>
      </c>
      <c r="N8" s="24">
        <v>50</v>
      </c>
      <c r="O8" s="25">
        <f t="shared" si="4"/>
        <v>0.625</v>
      </c>
      <c r="P8" s="24">
        <v>55</v>
      </c>
      <c r="Q8" s="25">
        <f t="shared" si="5"/>
        <v>0.55000000000000004</v>
      </c>
      <c r="R8" s="9">
        <f t="shared" si="6"/>
        <v>3.4859090909090904</v>
      </c>
      <c r="S8" s="26">
        <v>5</v>
      </c>
    </row>
    <row r="9" spans="1:19">
      <c r="A9" s="22">
        <v>2</v>
      </c>
      <c r="B9" s="6" t="s">
        <v>21</v>
      </c>
      <c r="C9" s="6" t="s">
        <v>29</v>
      </c>
      <c r="D9" s="23"/>
      <c r="E9" s="23"/>
      <c r="F9" s="24">
        <v>97</v>
      </c>
      <c r="G9" s="25">
        <f t="shared" si="0"/>
        <v>0.80833333333333335</v>
      </c>
      <c r="H9" s="24">
        <v>48</v>
      </c>
      <c r="I9" s="25">
        <f t="shared" si="1"/>
        <v>0.43636363636363634</v>
      </c>
      <c r="J9" s="24">
        <v>94</v>
      </c>
      <c r="K9" s="25">
        <f t="shared" si="2"/>
        <v>0.42727272727272725</v>
      </c>
      <c r="L9" s="24">
        <v>52</v>
      </c>
      <c r="M9" s="25">
        <f t="shared" si="3"/>
        <v>0.52</v>
      </c>
      <c r="N9" s="24">
        <v>60</v>
      </c>
      <c r="O9" s="25">
        <f t="shared" si="4"/>
        <v>0.75</v>
      </c>
      <c r="P9" s="24">
        <v>50</v>
      </c>
      <c r="Q9" s="25">
        <f t="shared" si="5"/>
        <v>0.5</v>
      </c>
      <c r="R9" s="9">
        <f t="shared" si="6"/>
        <v>3.4419696969696969</v>
      </c>
      <c r="S9" s="26">
        <v>6</v>
      </c>
    </row>
    <row r="10" spans="1:19">
      <c r="A10" s="22">
        <v>6</v>
      </c>
      <c r="B10" s="6" t="s">
        <v>35</v>
      </c>
      <c r="C10" s="6" t="s">
        <v>36</v>
      </c>
      <c r="D10" s="23"/>
      <c r="E10" s="23"/>
      <c r="F10" s="24">
        <v>95</v>
      </c>
      <c r="G10" s="25">
        <f t="shared" si="0"/>
        <v>0.79166666666666663</v>
      </c>
      <c r="H10" s="24">
        <v>52</v>
      </c>
      <c r="I10" s="25">
        <f t="shared" si="1"/>
        <v>0.47272727272727272</v>
      </c>
      <c r="J10" s="24">
        <v>68</v>
      </c>
      <c r="K10" s="25">
        <f t="shared" si="2"/>
        <v>0.30909090909090908</v>
      </c>
      <c r="L10" s="24">
        <v>48</v>
      </c>
      <c r="M10" s="25">
        <f t="shared" si="3"/>
        <v>0.48</v>
      </c>
      <c r="N10" s="24">
        <v>70</v>
      </c>
      <c r="O10" s="25">
        <f t="shared" si="4"/>
        <v>0.875</v>
      </c>
      <c r="P10" s="24">
        <v>45</v>
      </c>
      <c r="Q10" s="25">
        <f t="shared" si="5"/>
        <v>0.45</v>
      </c>
      <c r="R10" s="9">
        <f t="shared" si="6"/>
        <v>3.3784848484848489</v>
      </c>
      <c r="S10" s="26">
        <v>7</v>
      </c>
    </row>
    <row r="11" spans="1:19">
      <c r="A11" s="22">
        <v>15</v>
      </c>
      <c r="B11" s="6" t="s">
        <v>32</v>
      </c>
      <c r="C11" s="6" t="s">
        <v>33</v>
      </c>
      <c r="D11" s="23"/>
      <c r="E11" s="23"/>
      <c r="F11" s="24">
        <v>101</v>
      </c>
      <c r="G11" s="25">
        <f t="shared" si="0"/>
        <v>0.84166666666666667</v>
      </c>
      <c r="H11" s="24">
        <v>74</v>
      </c>
      <c r="I11" s="25">
        <f t="shared" si="1"/>
        <v>0.67272727272727273</v>
      </c>
      <c r="J11" s="24">
        <v>59</v>
      </c>
      <c r="K11" s="25">
        <f t="shared" si="2"/>
        <v>0.26818181818181819</v>
      </c>
      <c r="L11" s="24">
        <v>61</v>
      </c>
      <c r="M11" s="25">
        <f t="shared" si="3"/>
        <v>0.61</v>
      </c>
      <c r="N11" s="24">
        <v>45</v>
      </c>
      <c r="O11" s="25">
        <f t="shared" si="4"/>
        <v>0.5625</v>
      </c>
      <c r="P11" s="24">
        <v>25</v>
      </c>
      <c r="Q11" s="25">
        <f t="shared" si="5"/>
        <v>0.25</v>
      </c>
      <c r="R11" s="9">
        <f t="shared" si="6"/>
        <v>3.2050757575757576</v>
      </c>
      <c r="S11" s="26">
        <v>8</v>
      </c>
    </row>
    <row r="12" spans="1:19">
      <c r="A12" s="22">
        <v>28</v>
      </c>
      <c r="B12" s="6" t="s">
        <v>52</v>
      </c>
      <c r="C12" s="6" t="s">
        <v>53</v>
      </c>
      <c r="D12" s="23"/>
      <c r="E12" s="23"/>
      <c r="F12" s="24">
        <v>96</v>
      </c>
      <c r="G12" s="25">
        <f t="shared" si="0"/>
        <v>0.8</v>
      </c>
      <c r="H12" s="24">
        <v>56</v>
      </c>
      <c r="I12" s="25">
        <f t="shared" si="1"/>
        <v>0.50909090909090904</v>
      </c>
      <c r="J12" s="24">
        <v>87</v>
      </c>
      <c r="K12" s="25">
        <f t="shared" si="2"/>
        <v>0.39545454545454545</v>
      </c>
      <c r="L12" s="24">
        <v>21</v>
      </c>
      <c r="M12" s="25">
        <f t="shared" si="3"/>
        <v>0.21</v>
      </c>
      <c r="N12" s="24">
        <v>40</v>
      </c>
      <c r="O12" s="25">
        <f t="shared" si="4"/>
        <v>0.5</v>
      </c>
      <c r="P12" s="24">
        <v>50</v>
      </c>
      <c r="Q12" s="25">
        <f t="shared" si="5"/>
        <v>0.5</v>
      </c>
      <c r="R12" s="9">
        <f t="shared" si="6"/>
        <v>2.9145454545454546</v>
      </c>
      <c r="S12" s="26">
        <v>9</v>
      </c>
    </row>
    <row r="13" spans="1:19">
      <c r="A13" s="22">
        <v>4</v>
      </c>
      <c r="B13" s="6" t="s">
        <v>21</v>
      </c>
      <c r="C13" s="6" t="s">
        <v>54</v>
      </c>
      <c r="D13" s="23"/>
      <c r="E13" s="23"/>
      <c r="F13" s="24">
        <v>88</v>
      </c>
      <c r="G13" s="25">
        <f t="shared" si="0"/>
        <v>0.73333333333333328</v>
      </c>
      <c r="H13" s="24">
        <v>47</v>
      </c>
      <c r="I13" s="25">
        <f t="shared" si="1"/>
        <v>0.42727272727272725</v>
      </c>
      <c r="J13" s="24">
        <v>41</v>
      </c>
      <c r="K13" s="25">
        <f t="shared" si="2"/>
        <v>0.18636363636363637</v>
      </c>
      <c r="L13" s="24">
        <v>53</v>
      </c>
      <c r="M13" s="25">
        <f t="shared" si="3"/>
        <v>0.53</v>
      </c>
      <c r="N13" s="24">
        <v>50</v>
      </c>
      <c r="O13" s="25">
        <f t="shared" si="4"/>
        <v>0.625</v>
      </c>
      <c r="P13" s="24">
        <v>20</v>
      </c>
      <c r="Q13" s="25">
        <f t="shared" si="5"/>
        <v>0.2</v>
      </c>
      <c r="R13" s="9">
        <f t="shared" si="6"/>
        <v>2.7019696969696971</v>
      </c>
      <c r="S13" s="26">
        <v>10</v>
      </c>
    </row>
    <row r="14" spans="1:19">
      <c r="A14" s="22">
        <v>13</v>
      </c>
      <c r="B14" s="6" t="s">
        <v>37</v>
      </c>
      <c r="C14" s="6" t="s">
        <v>38</v>
      </c>
      <c r="D14" s="23"/>
      <c r="E14" s="23"/>
      <c r="F14" s="24">
        <v>77</v>
      </c>
      <c r="G14" s="25">
        <f t="shared" si="0"/>
        <v>0.64166666666666672</v>
      </c>
      <c r="H14" s="24">
        <v>2</v>
      </c>
      <c r="I14" s="25">
        <f t="shared" si="1"/>
        <v>1.8181818181818181E-2</v>
      </c>
      <c r="J14" s="24">
        <v>51</v>
      </c>
      <c r="K14" s="25">
        <f t="shared" si="2"/>
        <v>0.23181818181818181</v>
      </c>
      <c r="L14" s="24">
        <v>38</v>
      </c>
      <c r="M14" s="25">
        <f t="shared" si="3"/>
        <v>0.38</v>
      </c>
      <c r="N14" s="24">
        <v>20</v>
      </c>
      <c r="O14" s="25">
        <f t="shared" si="4"/>
        <v>0.25</v>
      </c>
      <c r="P14" s="24">
        <v>50</v>
      </c>
      <c r="Q14" s="25">
        <f t="shared" si="5"/>
        <v>0.5</v>
      </c>
      <c r="R14" s="9">
        <f t="shared" si="6"/>
        <v>2.0216666666666665</v>
      </c>
      <c r="S14" s="26">
        <v>11</v>
      </c>
    </row>
    <row r="15" spans="1:19">
      <c r="A15" s="22"/>
      <c r="B15" s="6"/>
      <c r="C15" s="6"/>
      <c r="D15" s="23"/>
      <c r="E15" s="23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24"/>
      <c r="Q15" s="25"/>
      <c r="R15" s="9"/>
      <c r="S15" s="26"/>
    </row>
    <row r="16" spans="1:19" ht="15.75">
      <c r="A16" s="22"/>
      <c r="B16" s="6"/>
      <c r="C16" s="6"/>
      <c r="D16" s="23"/>
      <c r="E16" s="23"/>
      <c r="F16" s="54" t="s">
        <v>111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9"/>
      <c r="S16" s="26"/>
    </row>
    <row r="17" spans="1:19">
      <c r="A17" s="15" t="s">
        <v>104</v>
      </c>
      <c r="B17" s="16" t="s">
        <v>18</v>
      </c>
      <c r="C17" s="16" t="s">
        <v>19</v>
      </c>
      <c r="D17" s="17" t="s">
        <v>105</v>
      </c>
      <c r="E17" s="17" t="s">
        <v>106</v>
      </c>
      <c r="F17" s="18" t="s">
        <v>107</v>
      </c>
      <c r="G17" s="18" t="s">
        <v>20</v>
      </c>
      <c r="H17" s="19" t="s">
        <v>107</v>
      </c>
      <c r="I17" s="19" t="s">
        <v>20</v>
      </c>
      <c r="J17" s="18" t="s">
        <v>107</v>
      </c>
      <c r="K17" s="18" t="s">
        <v>20</v>
      </c>
      <c r="L17" s="19" t="s">
        <v>107</v>
      </c>
      <c r="M17" s="19" t="s">
        <v>20</v>
      </c>
      <c r="N17" s="18" t="s">
        <v>107</v>
      </c>
      <c r="O17" s="18" t="s">
        <v>20</v>
      </c>
      <c r="P17" s="19" t="s">
        <v>107</v>
      </c>
      <c r="Q17" s="19" t="s">
        <v>20</v>
      </c>
      <c r="R17" s="20" t="s">
        <v>20</v>
      </c>
      <c r="S17" s="21" t="s">
        <v>108</v>
      </c>
    </row>
    <row r="18" spans="1:19" ht="15" customHeight="1">
      <c r="A18" s="22">
        <v>12</v>
      </c>
      <c r="B18" s="6" t="s">
        <v>21</v>
      </c>
      <c r="C18" s="6" t="s">
        <v>29</v>
      </c>
      <c r="D18" s="6"/>
      <c r="E18" s="6"/>
      <c r="F18" s="24">
        <v>106</v>
      </c>
      <c r="G18" s="25">
        <f t="shared" ref="G18:G30" si="7">(F18/120)</f>
        <v>0.8833333333333333</v>
      </c>
      <c r="H18" s="24">
        <v>72</v>
      </c>
      <c r="I18" s="25">
        <f t="shared" ref="I18:I30" si="8">(H18/110)</f>
        <v>0.65454545454545454</v>
      </c>
      <c r="J18" s="24">
        <v>131</v>
      </c>
      <c r="K18" s="25">
        <f t="shared" ref="K18:K30" si="9">(J18/220)</f>
        <v>0.59545454545454546</v>
      </c>
      <c r="L18" s="24">
        <v>64</v>
      </c>
      <c r="M18" s="25">
        <f t="shared" ref="M18:M30" si="10">(L18/100)</f>
        <v>0.64</v>
      </c>
      <c r="N18" s="24">
        <v>70</v>
      </c>
      <c r="O18" s="25">
        <f t="shared" ref="O18:O30" si="11">(N18/80)</f>
        <v>0.875</v>
      </c>
      <c r="P18" s="24">
        <v>160</v>
      </c>
      <c r="Q18" s="25">
        <f t="shared" ref="Q18:Q30" si="12">(P18/250)</f>
        <v>0.64</v>
      </c>
      <c r="R18" s="9">
        <f t="shared" ref="R18:R30" si="13">G18+I18+K18+M18+O18+Q18</f>
        <v>4.2883333333333331</v>
      </c>
      <c r="S18" s="26">
        <v>1</v>
      </c>
    </row>
    <row r="19" spans="1:19" ht="15" customHeight="1">
      <c r="A19" s="22">
        <v>14</v>
      </c>
      <c r="B19" s="6" t="s">
        <v>41</v>
      </c>
      <c r="C19" s="6" t="s">
        <v>69</v>
      </c>
      <c r="D19" s="6"/>
      <c r="E19" s="6"/>
      <c r="F19" s="24">
        <v>105</v>
      </c>
      <c r="G19" s="25">
        <f t="shared" si="7"/>
        <v>0.875</v>
      </c>
      <c r="H19" s="24">
        <v>80</v>
      </c>
      <c r="I19" s="25">
        <f t="shared" si="8"/>
        <v>0.72727272727272729</v>
      </c>
      <c r="J19" s="24">
        <v>128</v>
      </c>
      <c r="K19" s="25">
        <f t="shared" si="9"/>
        <v>0.58181818181818179</v>
      </c>
      <c r="L19" s="24">
        <v>70</v>
      </c>
      <c r="M19" s="25">
        <f t="shared" si="10"/>
        <v>0.7</v>
      </c>
      <c r="N19" s="24">
        <v>65</v>
      </c>
      <c r="O19" s="25">
        <f t="shared" si="11"/>
        <v>0.8125</v>
      </c>
      <c r="P19" s="24">
        <v>120</v>
      </c>
      <c r="Q19" s="25">
        <f t="shared" si="12"/>
        <v>0.48</v>
      </c>
      <c r="R19" s="9">
        <f t="shared" si="13"/>
        <v>4.1765909090909084</v>
      </c>
      <c r="S19" s="26">
        <v>2</v>
      </c>
    </row>
    <row r="20" spans="1:19" ht="15" customHeight="1">
      <c r="A20" s="22">
        <v>29</v>
      </c>
      <c r="B20" s="6" t="s">
        <v>21</v>
      </c>
      <c r="C20" s="6" t="s">
        <v>22</v>
      </c>
      <c r="D20" s="6"/>
      <c r="E20" s="6"/>
      <c r="F20" s="24">
        <v>112</v>
      </c>
      <c r="G20" s="25">
        <f t="shared" si="7"/>
        <v>0.93333333333333335</v>
      </c>
      <c r="H20" s="24">
        <v>75</v>
      </c>
      <c r="I20" s="25">
        <f t="shared" si="8"/>
        <v>0.68181818181818177</v>
      </c>
      <c r="J20" s="24">
        <v>98</v>
      </c>
      <c r="K20" s="25">
        <f t="shared" si="9"/>
        <v>0.44545454545454544</v>
      </c>
      <c r="L20" s="24">
        <v>61</v>
      </c>
      <c r="M20" s="25">
        <f t="shared" si="10"/>
        <v>0.61</v>
      </c>
      <c r="N20" s="24">
        <v>55</v>
      </c>
      <c r="O20" s="25">
        <f t="shared" si="11"/>
        <v>0.6875</v>
      </c>
      <c r="P20" s="24">
        <v>200</v>
      </c>
      <c r="Q20" s="25">
        <f t="shared" si="12"/>
        <v>0.8</v>
      </c>
      <c r="R20" s="9">
        <f t="shared" si="13"/>
        <v>4.1581060606060607</v>
      </c>
      <c r="S20" s="26">
        <v>3</v>
      </c>
    </row>
    <row r="21" spans="1:19" ht="15" customHeight="1">
      <c r="A21" s="22">
        <v>11</v>
      </c>
      <c r="B21" s="6" t="s">
        <v>45</v>
      </c>
      <c r="C21" s="6" t="s">
        <v>46</v>
      </c>
      <c r="D21" s="6"/>
      <c r="E21" s="6"/>
      <c r="F21" s="24">
        <v>97</v>
      </c>
      <c r="G21" s="25">
        <f t="shared" si="7"/>
        <v>0.80833333333333335</v>
      </c>
      <c r="H21" s="24">
        <v>60</v>
      </c>
      <c r="I21" s="25">
        <f t="shared" si="8"/>
        <v>0.54545454545454541</v>
      </c>
      <c r="J21" s="24">
        <v>117</v>
      </c>
      <c r="K21" s="25">
        <f t="shared" si="9"/>
        <v>0.53181818181818186</v>
      </c>
      <c r="L21" s="24">
        <v>66</v>
      </c>
      <c r="M21" s="25">
        <f t="shared" si="10"/>
        <v>0.66</v>
      </c>
      <c r="N21" s="24">
        <v>70</v>
      </c>
      <c r="O21" s="25">
        <f t="shared" si="11"/>
        <v>0.875</v>
      </c>
      <c r="P21" s="24">
        <v>170</v>
      </c>
      <c r="Q21" s="25">
        <f t="shared" si="12"/>
        <v>0.68</v>
      </c>
      <c r="R21" s="9">
        <f t="shared" si="13"/>
        <v>4.1006060606060606</v>
      </c>
      <c r="S21" s="26">
        <v>4</v>
      </c>
    </row>
    <row r="22" spans="1:19" ht="15" customHeight="1">
      <c r="A22" s="22">
        <v>27</v>
      </c>
      <c r="B22" s="6" t="s">
        <v>60</v>
      </c>
      <c r="C22" s="6" t="s">
        <v>61</v>
      </c>
      <c r="D22" s="23"/>
      <c r="E22" s="23"/>
      <c r="F22" s="24">
        <v>97</v>
      </c>
      <c r="G22" s="25">
        <f t="shared" si="7"/>
        <v>0.80833333333333335</v>
      </c>
      <c r="H22" s="24">
        <v>87</v>
      </c>
      <c r="I22" s="25">
        <f t="shared" si="8"/>
        <v>0.79090909090909089</v>
      </c>
      <c r="J22" s="24">
        <v>74</v>
      </c>
      <c r="K22" s="25">
        <f t="shared" si="9"/>
        <v>0.33636363636363636</v>
      </c>
      <c r="L22" s="24">
        <v>50</v>
      </c>
      <c r="M22" s="25">
        <f t="shared" si="10"/>
        <v>0.5</v>
      </c>
      <c r="N22" s="24">
        <v>65</v>
      </c>
      <c r="O22" s="25">
        <f t="shared" si="11"/>
        <v>0.8125</v>
      </c>
      <c r="P22" s="24">
        <v>170</v>
      </c>
      <c r="Q22" s="25">
        <f t="shared" si="12"/>
        <v>0.68</v>
      </c>
      <c r="R22" s="9">
        <f t="shared" si="13"/>
        <v>3.9281060606060607</v>
      </c>
      <c r="S22" s="26">
        <v>5</v>
      </c>
    </row>
    <row r="23" spans="1:19" ht="15" customHeight="1">
      <c r="A23" s="22">
        <v>24</v>
      </c>
      <c r="B23" s="6" t="s">
        <v>30</v>
      </c>
      <c r="C23" s="6" t="s">
        <v>59</v>
      </c>
      <c r="D23" s="23"/>
      <c r="E23" s="23"/>
      <c r="F23" s="24">
        <v>102</v>
      </c>
      <c r="G23" s="25">
        <f t="shared" si="7"/>
        <v>0.85</v>
      </c>
      <c r="H23" s="24">
        <v>73</v>
      </c>
      <c r="I23" s="25">
        <f t="shared" si="8"/>
        <v>0.66363636363636369</v>
      </c>
      <c r="J23" s="24">
        <v>98</v>
      </c>
      <c r="K23" s="25">
        <f t="shared" si="9"/>
        <v>0.44545454545454544</v>
      </c>
      <c r="L23" s="24">
        <v>48</v>
      </c>
      <c r="M23" s="25">
        <f t="shared" si="10"/>
        <v>0.48</v>
      </c>
      <c r="N23" s="24">
        <v>80</v>
      </c>
      <c r="O23" s="25">
        <f t="shared" si="11"/>
        <v>1</v>
      </c>
      <c r="P23" s="24">
        <v>120</v>
      </c>
      <c r="Q23" s="25">
        <f t="shared" si="12"/>
        <v>0.48</v>
      </c>
      <c r="R23" s="9">
        <f t="shared" si="13"/>
        <v>3.919090909090909</v>
      </c>
      <c r="S23" s="26">
        <v>6</v>
      </c>
    </row>
    <row r="24" spans="1:19" ht="15" customHeight="1">
      <c r="A24" s="22">
        <v>8</v>
      </c>
      <c r="B24" s="6" t="s">
        <v>39</v>
      </c>
      <c r="C24" s="6" t="s">
        <v>40</v>
      </c>
      <c r="D24" s="6"/>
      <c r="E24" s="6"/>
      <c r="F24" s="24">
        <v>93</v>
      </c>
      <c r="G24" s="25">
        <f t="shared" si="7"/>
        <v>0.77500000000000002</v>
      </c>
      <c r="H24" s="24">
        <v>69</v>
      </c>
      <c r="I24" s="25">
        <f t="shared" si="8"/>
        <v>0.62727272727272732</v>
      </c>
      <c r="J24" s="24">
        <v>134</v>
      </c>
      <c r="K24" s="25">
        <f t="shared" si="9"/>
        <v>0.60909090909090913</v>
      </c>
      <c r="L24" s="24">
        <v>32</v>
      </c>
      <c r="M24" s="25">
        <f t="shared" si="10"/>
        <v>0.32</v>
      </c>
      <c r="N24" s="24">
        <v>65</v>
      </c>
      <c r="O24" s="25">
        <f t="shared" si="11"/>
        <v>0.8125</v>
      </c>
      <c r="P24" s="24">
        <v>190</v>
      </c>
      <c r="Q24" s="25">
        <f t="shared" si="12"/>
        <v>0.76</v>
      </c>
      <c r="R24" s="9">
        <f t="shared" si="13"/>
        <v>3.9038636363636368</v>
      </c>
      <c r="S24" s="26">
        <v>7</v>
      </c>
    </row>
    <row r="25" spans="1:19" ht="15" customHeight="1">
      <c r="A25" s="22">
        <v>5</v>
      </c>
      <c r="B25" s="6" t="s">
        <v>32</v>
      </c>
      <c r="C25" s="6" t="s">
        <v>33</v>
      </c>
      <c r="D25" s="6"/>
      <c r="E25" s="6"/>
      <c r="F25" s="24">
        <v>96</v>
      </c>
      <c r="G25" s="25">
        <f t="shared" si="7"/>
        <v>0.8</v>
      </c>
      <c r="H25" s="24">
        <v>54</v>
      </c>
      <c r="I25" s="25">
        <f t="shared" si="8"/>
        <v>0.49090909090909091</v>
      </c>
      <c r="J25" s="24">
        <v>80</v>
      </c>
      <c r="K25" s="25">
        <f t="shared" si="9"/>
        <v>0.36363636363636365</v>
      </c>
      <c r="L25" s="24">
        <v>66</v>
      </c>
      <c r="M25" s="25">
        <f t="shared" si="10"/>
        <v>0.66</v>
      </c>
      <c r="N25" s="24">
        <v>67</v>
      </c>
      <c r="O25" s="25">
        <f t="shared" si="11"/>
        <v>0.83750000000000002</v>
      </c>
      <c r="P25" s="24">
        <v>180</v>
      </c>
      <c r="Q25" s="25">
        <f t="shared" si="12"/>
        <v>0.72</v>
      </c>
      <c r="R25" s="9">
        <f t="shared" si="13"/>
        <v>3.8720454545454546</v>
      </c>
      <c r="S25" s="26">
        <v>8</v>
      </c>
    </row>
    <row r="26" spans="1:19" ht="15" customHeight="1">
      <c r="A26" s="22">
        <v>26</v>
      </c>
      <c r="B26" s="6" t="s">
        <v>41</v>
      </c>
      <c r="C26" s="6" t="s">
        <v>42</v>
      </c>
      <c r="D26" s="6"/>
      <c r="E26" s="6"/>
      <c r="F26" s="24">
        <v>101</v>
      </c>
      <c r="G26" s="25">
        <f t="shared" si="7"/>
        <v>0.84166666666666667</v>
      </c>
      <c r="H26" s="24">
        <v>93</v>
      </c>
      <c r="I26" s="25">
        <f t="shared" si="8"/>
        <v>0.84545454545454546</v>
      </c>
      <c r="J26" s="24">
        <v>69</v>
      </c>
      <c r="K26" s="25">
        <f t="shared" si="9"/>
        <v>0.31363636363636366</v>
      </c>
      <c r="L26" s="24">
        <v>51</v>
      </c>
      <c r="M26" s="25">
        <f t="shared" si="10"/>
        <v>0.51</v>
      </c>
      <c r="N26" s="24">
        <v>60</v>
      </c>
      <c r="O26" s="25">
        <f t="shared" si="11"/>
        <v>0.75</v>
      </c>
      <c r="P26" s="24">
        <v>130</v>
      </c>
      <c r="Q26" s="25">
        <f t="shared" si="12"/>
        <v>0.52</v>
      </c>
      <c r="R26" s="9">
        <f t="shared" si="13"/>
        <v>3.7807575757575758</v>
      </c>
      <c r="S26" s="26">
        <v>9</v>
      </c>
    </row>
    <row r="27" spans="1:19" ht="15" customHeight="1">
      <c r="A27" s="22">
        <v>7</v>
      </c>
      <c r="B27" s="6" t="s">
        <v>118</v>
      </c>
      <c r="C27" s="6" t="s">
        <v>64</v>
      </c>
      <c r="D27" s="6"/>
      <c r="E27" s="6"/>
      <c r="F27" s="24">
        <v>91</v>
      </c>
      <c r="G27" s="25">
        <f t="shared" si="7"/>
        <v>0.7583333333333333</v>
      </c>
      <c r="H27" s="24">
        <v>78</v>
      </c>
      <c r="I27" s="25">
        <f t="shared" si="8"/>
        <v>0.70909090909090911</v>
      </c>
      <c r="J27" s="24">
        <v>68</v>
      </c>
      <c r="K27" s="25">
        <f t="shared" si="9"/>
        <v>0.30909090909090908</v>
      </c>
      <c r="L27" s="24">
        <v>66</v>
      </c>
      <c r="M27" s="25">
        <f t="shared" si="10"/>
        <v>0.66</v>
      </c>
      <c r="N27" s="24">
        <v>65</v>
      </c>
      <c r="O27" s="25">
        <f t="shared" si="11"/>
        <v>0.8125</v>
      </c>
      <c r="P27" s="24">
        <v>120</v>
      </c>
      <c r="Q27" s="25">
        <f t="shared" si="12"/>
        <v>0.48</v>
      </c>
      <c r="R27" s="9">
        <f t="shared" si="13"/>
        <v>3.7290151515151515</v>
      </c>
      <c r="S27" s="26">
        <v>10</v>
      </c>
    </row>
    <row r="28" spans="1:19" ht="15" customHeight="1">
      <c r="A28" s="22">
        <v>25</v>
      </c>
      <c r="B28" s="6" t="s">
        <v>21</v>
      </c>
      <c r="C28" s="6" t="s">
        <v>77</v>
      </c>
      <c r="D28" s="6"/>
      <c r="E28" s="6"/>
      <c r="F28" s="24">
        <v>100</v>
      </c>
      <c r="G28" s="25">
        <f t="shared" si="7"/>
        <v>0.83333333333333337</v>
      </c>
      <c r="H28" s="24">
        <v>59</v>
      </c>
      <c r="I28" s="25">
        <f t="shared" si="8"/>
        <v>0.53636363636363638</v>
      </c>
      <c r="J28" s="24">
        <v>35</v>
      </c>
      <c r="K28" s="25">
        <f t="shared" si="9"/>
        <v>0.15909090909090909</v>
      </c>
      <c r="L28" s="24">
        <v>44</v>
      </c>
      <c r="M28" s="25">
        <f t="shared" si="10"/>
        <v>0.44</v>
      </c>
      <c r="N28" s="24">
        <v>45</v>
      </c>
      <c r="O28" s="25">
        <f t="shared" si="11"/>
        <v>0.5625</v>
      </c>
      <c r="P28" s="24">
        <v>140</v>
      </c>
      <c r="Q28" s="25">
        <f t="shared" si="12"/>
        <v>0.56000000000000005</v>
      </c>
      <c r="R28" s="9">
        <f t="shared" si="13"/>
        <v>3.0912878787878788</v>
      </c>
      <c r="S28" s="26">
        <v>11</v>
      </c>
    </row>
    <row r="29" spans="1:19" ht="15" customHeight="1">
      <c r="A29" s="22">
        <v>23</v>
      </c>
      <c r="B29" s="6" t="s">
        <v>25</v>
      </c>
      <c r="C29" s="6" t="s">
        <v>68</v>
      </c>
      <c r="D29" s="23"/>
      <c r="E29" s="23"/>
      <c r="F29" s="24">
        <v>99</v>
      </c>
      <c r="G29" s="25">
        <f t="shared" si="7"/>
        <v>0.82499999999999996</v>
      </c>
      <c r="H29" s="24">
        <v>28</v>
      </c>
      <c r="I29" s="25">
        <f t="shared" si="8"/>
        <v>0.25454545454545452</v>
      </c>
      <c r="J29" s="24">
        <v>91</v>
      </c>
      <c r="K29" s="25">
        <f t="shared" si="9"/>
        <v>0.41363636363636364</v>
      </c>
      <c r="L29" s="24">
        <v>4</v>
      </c>
      <c r="M29" s="25">
        <f t="shared" si="10"/>
        <v>0.04</v>
      </c>
      <c r="N29" s="24">
        <v>40</v>
      </c>
      <c r="O29" s="25">
        <f t="shared" si="11"/>
        <v>0.5</v>
      </c>
      <c r="P29" s="24">
        <v>120</v>
      </c>
      <c r="Q29" s="25">
        <f t="shared" si="12"/>
        <v>0.48</v>
      </c>
      <c r="R29" s="9">
        <f t="shared" si="13"/>
        <v>2.5131818181818182</v>
      </c>
      <c r="S29" s="26">
        <v>12</v>
      </c>
    </row>
    <row r="30" spans="1:19" ht="15" customHeight="1">
      <c r="A30" s="30">
        <v>22</v>
      </c>
      <c r="B30" s="6" t="s">
        <v>45</v>
      </c>
      <c r="C30" s="6" t="s">
        <v>83</v>
      </c>
      <c r="D30" s="23"/>
      <c r="E30" s="23"/>
      <c r="F30" s="24">
        <v>60</v>
      </c>
      <c r="G30" s="25">
        <f t="shared" si="7"/>
        <v>0.5</v>
      </c>
      <c r="H30" s="24">
        <v>19</v>
      </c>
      <c r="I30" s="25">
        <f t="shared" si="8"/>
        <v>0.17272727272727273</v>
      </c>
      <c r="J30" s="24">
        <v>0</v>
      </c>
      <c r="K30" s="25">
        <f t="shared" si="9"/>
        <v>0</v>
      </c>
      <c r="L30" s="24">
        <v>48</v>
      </c>
      <c r="M30" s="25">
        <f t="shared" si="10"/>
        <v>0.48</v>
      </c>
      <c r="N30" s="24">
        <v>40</v>
      </c>
      <c r="O30" s="25">
        <f t="shared" si="11"/>
        <v>0.5</v>
      </c>
      <c r="P30" s="24">
        <v>27</v>
      </c>
      <c r="Q30" s="25">
        <f t="shared" si="12"/>
        <v>0.108</v>
      </c>
      <c r="R30" s="9">
        <f t="shared" si="13"/>
        <v>1.7607272727272729</v>
      </c>
      <c r="S30" s="31">
        <v>13</v>
      </c>
    </row>
    <row r="31" spans="1:19" ht="15" customHeight="1">
      <c r="A31" s="32"/>
      <c r="D31" s="27"/>
      <c r="E31" s="27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  <c r="Q31" s="28"/>
      <c r="R31" s="33"/>
      <c r="S31" s="34"/>
    </row>
    <row r="32" spans="1:19" ht="15.75">
      <c r="A32" s="22"/>
      <c r="B32" s="6"/>
      <c r="C32" s="6"/>
      <c r="D32" s="23"/>
      <c r="E32" s="23"/>
      <c r="F32" s="54" t="s">
        <v>114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9"/>
      <c r="S32" s="26"/>
    </row>
    <row r="33" spans="1:20">
      <c r="A33" s="15" t="s">
        <v>104</v>
      </c>
      <c r="B33" s="16" t="s">
        <v>18</v>
      </c>
      <c r="C33" s="16" t="s">
        <v>19</v>
      </c>
      <c r="D33" s="17" t="s">
        <v>105</v>
      </c>
      <c r="E33" s="17" t="s">
        <v>106</v>
      </c>
      <c r="F33" s="18" t="s">
        <v>107</v>
      </c>
      <c r="G33" s="18" t="s">
        <v>20</v>
      </c>
      <c r="H33" s="19" t="s">
        <v>107</v>
      </c>
      <c r="I33" s="19" t="s">
        <v>20</v>
      </c>
      <c r="J33" s="18" t="s">
        <v>107</v>
      </c>
      <c r="K33" s="18" t="s">
        <v>20</v>
      </c>
      <c r="L33" s="19" t="s">
        <v>107</v>
      </c>
      <c r="M33" s="19" t="s">
        <v>20</v>
      </c>
      <c r="N33" s="18" t="s">
        <v>107</v>
      </c>
      <c r="O33" s="18" t="s">
        <v>20</v>
      </c>
      <c r="P33" s="19" t="s">
        <v>107</v>
      </c>
      <c r="Q33" s="19" t="s">
        <v>20</v>
      </c>
      <c r="R33" s="20" t="s">
        <v>20</v>
      </c>
      <c r="S33" s="21" t="s">
        <v>108</v>
      </c>
    </row>
    <row r="34" spans="1:20">
      <c r="A34" s="22">
        <v>1</v>
      </c>
      <c r="B34" s="6" t="s">
        <v>87</v>
      </c>
      <c r="C34" s="6" t="s">
        <v>88</v>
      </c>
      <c r="D34" s="23"/>
      <c r="E34" s="23"/>
      <c r="F34" s="24">
        <v>101</v>
      </c>
      <c r="G34" s="25">
        <f t="shared" ref="G34:G39" si="14">(F34/120)</f>
        <v>0.84166666666666667</v>
      </c>
      <c r="H34" s="24">
        <v>86</v>
      </c>
      <c r="I34" s="25">
        <f t="shared" ref="I34:I39" si="15">(H34/110)</f>
        <v>0.78181818181818186</v>
      </c>
      <c r="J34" s="24">
        <v>94</v>
      </c>
      <c r="K34" s="25">
        <f t="shared" ref="K34:K39" si="16">(J34/220)</f>
        <v>0.42727272727272725</v>
      </c>
      <c r="L34" s="24">
        <v>85</v>
      </c>
      <c r="M34" s="25">
        <f t="shared" ref="M34:M39" si="17">(L34/100)</f>
        <v>0.85</v>
      </c>
      <c r="N34" s="24">
        <v>70</v>
      </c>
      <c r="O34" s="25">
        <f t="shared" ref="O34:O39" si="18">(N34/80)</f>
        <v>0.875</v>
      </c>
      <c r="P34" s="24">
        <v>50</v>
      </c>
      <c r="Q34" s="25">
        <f t="shared" ref="Q34:Q39" si="19">(P34/100)</f>
        <v>0.5</v>
      </c>
      <c r="R34" s="9">
        <f t="shared" ref="R34:R39" si="20">G34+I34+K34+M34+O34+Q34</f>
        <v>4.2757575757575754</v>
      </c>
      <c r="S34" s="26">
        <v>1</v>
      </c>
      <c r="T34" s="14" t="s">
        <v>116</v>
      </c>
    </row>
    <row r="35" spans="1:20">
      <c r="A35" s="22">
        <v>19</v>
      </c>
      <c r="B35" s="6" t="s">
        <v>84</v>
      </c>
      <c r="C35" s="6" t="s">
        <v>22</v>
      </c>
      <c r="D35" s="23"/>
      <c r="E35" s="23"/>
      <c r="F35" s="24">
        <v>103</v>
      </c>
      <c r="G35" s="25">
        <f t="shared" si="14"/>
        <v>0.85833333333333328</v>
      </c>
      <c r="H35" s="24">
        <v>80</v>
      </c>
      <c r="I35" s="25">
        <f t="shared" si="15"/>
        <v>0.72727272727272729</v>
      </c>
      <c r="J35" s="24">
        <v>103</v>
      </c>
      <c r="K35" s="25">
        <f t="shared" si="16"/>
        <v>0.4681818181818182</v>
      </c>
      <c r="L35" s="24">
        <v>88</v>
      </c>
      <c r="M35" s="25">
        <f t="shared" si="17"/>
        <v>0.88</v>
      </c>
      <c r="N35" s="24">
        <v>47</v>
      </c>
      <c r="O35" s="25">
        <f t="shared" si="18"/>
        <v>0.58750000000000002</v>
      </c>
      <c r="P35" s="24">
        <v>40</v>
      </c>
      <c r="Q35" s="25">
        <f t="shared" si="19"/>
        <v>0.4</v>
      </c>
      <c r="R35" s="9">
        <f t="shared" si="20"/>
        <v>3.9212878787878784</v>
      </c>
      <c r="S35" s="26">
        <v>2</v>
      </c>
      <c r="T35" s="14" t="s">
        <v>116</v>
      </c>
    </row>
    <row r="36" spans="1:20">
      <c r="A36" s="22">
        <v>17</v>
      </c>
      <c r="B36" s="6" t="s">
        <v>56</v>
      </c>
      <c r="C36" s="6" t="s">
        <v>61</v>
      </c>
      <c r="D36" s="23"/>
      <c r="E36" s="23"/>
      <c r="F36" s="24">
        <v>103</v>
      </c>
      <c r="G36" s="25">
        <f t="shared" si="14"/>
        <v>0.85833333333333328</v>
      </c>
      <c r="H36" s="24">
        <v>39</v>
      </c>
      <c r="I36" s="25">
        <f t="shared" si="15"/>
        <v>0.35454545454545455</v>
      </c>
      <c r="J36" s="24">
        <v>49</v>
      </c>
      <c r="K36" s="25">
        <f t="shared" si="16"/>
        <v>0.22272727272727272</v>
      </c>
      <c r="L36" s="24">
        <v>79</v>
      </c>
      <c r="M36" s="25">
        <f t="shared" si="17"/>
        <v>0.79</v>
      </c>
      <c r="N36" s="24">
        <v>44</v>
      </c>
      <c r="O36" s="25">
        <f t="shared" si="18"/>
        <v>0.55000000000000004</v>
      </c>
      <c r="P36" s="24">
        <v>65</v>
      </c>
      <c r="Q36" s="25">
        <f t="shared" si="19"/>
        <v>0.65</v>
      </c>
      <c r="R36" s="9">
        <f t="shared" si="20"/>
        <v>3.4256060606060603</v>
      </c>
      <c r="S36" s="26">
        <v>3</v>
      </c>
      <c r="T36" s="14" t="s">
        <v>116</v>
      </c>
    </row>
    <row r="37" spans="1:20">
      <c r="A37" s="22">
        <v>10</v>
      </c>
      <c r="B37" s="6" t="s">
        <v>92</v>
      </c>
      <c r="C37" s="6" t="s">
        <v>93</v>
      </c>
      <c r="D37" s="23"/>
      <c r="E37" s="23"/>
      <c r="F37" s="24">
        <v>77</v>
      </c>
      <c r="G37" s="25">
        <f t="shared" si="14"/>
        <v>0.64166666666666672</v>
      </c>
      <c r="H37" s="24">
        <v>39</v>
      </c>
      <c r="I37" s="25">
        <f t="shared" si="15"/>
        <v>0.35454545454545455</v>
      </c>
      <c r="J37" s="24">
        <v>35</v>
      </c>
      <c r="K37" s="25">
        <f t="shared" si="16"/>
        <v>0.15909090909090909</v>
      </c>
      <c r="L37" s="24">
        <v>84</v>
      </c>
      <c r="M37" s="25">
        <f t="shared" si="17"/>
        <v>0.84</v>
      </c>
      <c r="N37" s="24">
        <v>61</v>
      </c>
      <c r="O37" s="25">
        <f t="shared" si="18"/>
        <v>0.76249999999999996</v>
      </c>
      <c r="P37" s="24">
        <v>45</v>
      </c>
      <c r="Q37" s="25">
        <f t="shared" si="19"/>
        <v>0.45</v>
      </c>
      <c r="R37" s="9">
        <f t="shared" si="20"/>
        <v>3.2078030303030305</v>
      </c>
      <c r="S37" s="26">
        <v>4</v>
      </c>
      <c r="T37" s="14" t="s">
        <v>116</v>
      </c>
    </row>
    <row r="38" spans="1:20">
      <c r="A38" s="22">
        <v>21</v>
      </c>
      <c r="B38" s="6" t="s">
        <v>21</v>
      </c>
      <c r="C38" s="6" t="s">
        <v>89</v>
      </c>
      <c r="D38" s="23"/>
      <c r="E38" s="23"/>
      <c r="F38" s="24">
        <v>106</v>
      </c>
      <c r="G38" s="25">
        <f t="shared" si="14"/>
        <v>0.8833333333333333</v>
      </c>
      <c r="H38" s="24">
        <v>57</v>
      </c>
      <c r="I38" s="25">
        <f t="shared" si="15"/>
        <v>0.51818181818181819</v>
      </c>
      <c r="J38" s="24">
        <v>35</v>
      </c>
      <c r="K38" s="25">
        <f t="shared" si="16"/>
        <v>0.15909090909090909</v>
      </c>
      <c r="L38" s="24">
        <v>73</v>
      </c>
      <c r="M38" s="25">
        <f t="shared" si="17"/>
        <v>0.73</v>
      </c>
      <c r="N38" s="24">
        <v>40</v>
      </c>
      <c r="O38" s="25">
        <f t="shared" si="18"/>
        <v>0.5</v>
      </c>
      <c r="P38" s="24">
        <v>20</v>
      </c>
      <c r="Q38" s="25">
        <f t="shared" si="19"/>
        <v>0.2</v>
      </c>
      <c r="R38" s="9">
        <f t="shared" si="20"/>
        <v>2.9906060606060607</v>
      </c>
      <c r="S38" s="26">
        <v>5</v>
      </c>
      <c r="T38" s="14" t="s">
        <v>116</v>
      </c>
    </row>
    <row r="39" spans="1:20">
      <c r="A39" s="22">
        <v>30</v>
      </c>
      <c r="B39" s="6" t="s">
        <v>23</v>
      </c>
      <c r="C39" s="6" t="s">
        <v>90</v>
      </c>
      <c r="D39" s="23"/>
      <c r="E39" s="23"/>
      <c r="F39" s="24">
        <v>97</v>
      </c>
      <c r="G39" s="25">
        <f t="shared" si="14"/>
        <v>0.80833333333333335</v>
      </c>
      <c r="H39" s="24">
        <v>34</v>
      </c>
      <c r="I39" s="25">
        <f t="shared" si="15"/>
        <v>0.30909090909090908</v>
      </c>
      <c r="J39" s="24">
        <v>36</v>
      </c>
      <c r="K39" s="25">
        <f t="shared" si="16"/>
        <v>0.16363636363636364</v>
      </c>
      <c r="L39" s="24">
        <v>88</v>
      </c>
      <c r="M39" s="25">
        <f t="shared" si="17"/>
        <v>0.88</v>
      </c>
      <c r="N39" s="24">
        <v>50</v>
      </c>
      <c r="O39" s="25">
        <f t="shared" si="18"/>
        <v>0.625</v>
      </c>
      <c r="P39" s="24">
        <v>15</v>
      </c>
      <c r="Q39" s="25">
        <f t="shared" si="19"/>
        <v>0.15</v>
      </c>
      <c r="R39" s="9">
        <f t="shared" si="20"/>
        <v>2.936060606060606</v>
      </c>
      <c r="S39" s="26">
        <v>6</v>
      </c>
      <c r="T39" s="14" t="s">
        <v>116</v>
      </c>
    </row>
  </sheetData>
  <mergeCells count="12">
    <mergeCell ref="R2:S2"/>
    <mergeCell ref="F16:Q16"/>
    <mergeCell ref="F32:Q32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8"/>
  <sheetViews>
    <sheetView zoomScaleNormal="100" workbookViewId="0"/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6.7109375" style="14" customWidth="1"/>
    <col min="7" max="7" width="6" style="14" customWidth="1"/>
    <col min="8" max="8" width="5.28515625" style="14" customWidth="1"/>
    <col min="9" max="9" width="6.28515625" style="14" customWidth="1"/>
    <col min="10" max="10" width="6.7109375" style="14" customWidth="1"/>
    <col min="11" max="11" width="7.85546875" style="14" customWidth="1"/>
    <col min="12" max="12" width="6.5703125" style="14" customWidth="1"/>
    <col min="14" max="14" width="7.28515625" style="14" customWidth="1"/>
    <col min="16" max="16" width="7.42578125" style="14" customWidth="1"/>
    <col min="19" max="19" width="6.42578125" style="14" customWidth="1"/>
    <col min="20" max="20" width="9.7109375" style="14" customWidth="1"/>
  </cols>
  <sheetData>
    <row r="1" spans="1:19" ht="15.75">
      <c r="A1" s="60"/>
      <c r="B1" s="60"/>
      <c r="C1" s="60"/>
      <c r="D1" s="60"/>
      <c r="E1" s="60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61" t="s">
        <v>96</v>
      </c>
      <c r="B2" s="61"/>
      <c r="C2" s="61"/>
      <c r="D2" s="61"/>
      <c r="E2" s="61"/>
      <c r="F2" s="62" t="s">
        <v>97</v>
      </c>
      <c r="G2" s="62"/>
      <c r="H2" s="63" t="s">
        <v>98</v>
      </c>
      <c r="I2" s="63"/>
      <c r="J2" s="62" t="s">
        <v>99</v>
      </c>
      <c r="K2" s="62"/>
      <c r="L2" s="63" t="s">
        <v>100</v>
      </c>
      <c r="M2" s="63"/>
      <c r="N2" s="62" t="s">
        <v>101</v>
      </c>
      <c r="O2" s="62"/>
      <c r="P2" s="63" t="s">
        <v>102</v>
      </c>
      <c r="Q2" s="63"/>
      <c r="R2" s="59" t="s">
        <v>103</v>
      </c>
      <c r="S2" s="59"/>
    </row>
    <row r="3" spans="1:19" ht="14.25" customHeight="1">
      <c r="A3" s="15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21" t="s">
        <v>108</v>
      </c>
    </row>
    <row r="4" spans="1:19">
      <c r="A4" s="22">
        <v>1</v>
      </c>
      <c r="B4" s="6" t="s">
        <v>23</v>
      </c>
      <c r="C4" s="6" t="s">
        <v>24</v>
      </c>
      <c r="D4" s="23"/>
      <c r="E4" s="23"/>
      <c r="F4" s="24">
        <v>119</v>
      </c>
      <c r="G4" s="25">
        <f t="shared" ref="G4:G17" si="0">(F4/120)</f>
        <v>0.9916666666666667</v>
      </c>
      <c r="H4" s="24">
        <v>86</v>
      </c>
      <c r="I4" s="25">
        <f t="shared" ref="I4:I17" si="1">(H4/110)</f>
        <v>0.78181818181818186</v>
      </c>
      <c r="J4" s="24">
        <v>185</v>
      </c>
      <c r="K4" s="25">
        <f t="shared" ref="K4:K17" si="2">(J4/220)</f>
        <v>0.84090909090909094</v>
      </c>
      <c r="L4" s="24">
        <v>79</v>
      </c>
      <c r="M4" s="25">
        <f t="shared" ref="M4:M17" si="3">(L4/100)</f>
        <v>0.79</v>
      </c>
      <c r="N4" s="24">
        <v>80</v>
      </c>
      <c r="O4" s="25">
        <f t="shared" ref="O4:O17" si="4">(N4/80)</f>
        <v>1</v>
      </c>
      <c r="P4" s="24">
        <v>80</v>
      </c>
      <c r="Q4" s="25">
        <f t="shared" ref="Q4:Q17" si="5">(P4/100)</f>
        <v>0.8</v>
      </c>
      <c r="R4" s="9">
        <f t="shared" ref="R4:R17" si="6">G4+I4+K4+M4+O4+Q4</f>
        <v>5.2043939393939391</v>
      </c>
      <c r="S4" s="26">
        <v>1</v>
      </c>
    </row>
    <row r="5" spans="1:19">
      <c r="A5" s="22">
        <v>3</v>
      </c>
      <c r="B5" s="6" t="s">
        <v>21</v>
      </c>
      <c r="C5" s="6" t="s">
        <v>22</v>
      </c>
      <c r="D5" s="23"/>
      <c r="E5" s="23"/>
      <c r="F5" s="24">
        <v>116</v>
      </c>
      <c r="G5" s="25">
        <f t="shared" si="0"/>
        <v>0.96666666666666667</v>
      </c>
      <c r="H5" s="24">
        <v>92</v>
      </c>
      <c r="I5" s="25">
        <f t="shared" si="1"/>
        <v>0.83636363636363631</v>
      </c>
      <c r="J5" s="24">
        <v>79</v>
      </c>
      <c r="K5" s="25">
        <f t="shared" si="2"/>
        <v>0.35909090909090907</v>
      </c>
      <c r="L5" s="24">
        <v>66</v>
      </c>
      <c r="M5" s="25">
        <f t="shared" si="3"/>
        <v>0.66</v>
      </c>
      <c r="N5" s="24">
        <v>80</v>
      </c>
      <c r="O5" s="25">
        <f t="shared" si="4"/>
        <v>1</v>
      </c>
      <c r="P5" s="24">
        <v>95</v>
      </c>
      <c r="Q5" s="25">
        <f t="shared" si="5"/>
        <v>0.95</v>
      </c>
      <c r="R5" s="9">
        <f t="shared" si="6"/>
        <v>4.7721212121212124</v>
      </c>
      <c r="S5" s="26">
        <v>2</v>
      </c>
    </row>
    <row r="6" spans="1:19">
      <c r="A6" s="22">
        <v>22</v>
      </c>
      <c r="B6" s="6" t="s">
        <v>110</v>
      </c>
      <c r="C6" s="6" t="s">
        <v>28</v>
      </c>
      <c r="D6" s="23"/>
      <c r="E6" s="23"/>
      <c r="F6" s="24">
        <v>114</v>
      </c>
      <c r="G6" s="25">
        <f t="shared" si="0"/>
        <v>0.95</v>
      </c>
      <c r="H6" s="24">
        <v>98</v>
      </c>
      <c r="I6" s="25">
        <f t="shared" si="1"/>
        <v>0.89090909090909087</v>
      </c>
      <c r="J6" s="24">
        <v>172</v>
      </c>
      <c r="K6" s="25">
        <f t="shared" si="2"/>
        <v>0.78181818181818186</v>
      </c>
      <c r="L6" s="24">
        <v>60</v>
      </c>
      <c r="M6" s="25">
        <f t="shared" si="3"/>
        <v>0.6</v>
      </c>
      <c r="N6" s="24">
        <v>80</v>
      </c>
      <c r="O6" s="25">
        <f t="shared" si="4"/>
        <v>1</v>
      </c>
      <c r="P6" s="24">
        <v>35</v>
      </c>
      <c r="Q6" s="25">
        <f t="shared" si="5"/>
        <v>0.35</v>
      </c>
      <c r="R6" s="9">
        <f t="shared" si="6"/>
        <v>4.5727272727272723</v>
      </c>
      <c r="S6" s="26">
        <v>3</v>
      </c>
    </row>
    <row r="7" spans="1:19">
      <c r="A7" s="22">
        <v>15</v>
      </c>
      <c r="B7" s="6" t="s">
        <v>25</v>
      </c>
      <c r="C7" s="6" t="s">
        <v>26</v>
      </c>
      <c r="D7" s="23"/>
      <c r="E7" s="23"/>
      <c r="F7" s="24">
        <v>106</v>
      </c>
      <c r="G7" s="25">
        <f t="shared" si="0"/>
        <v>0.8833333333333333</v>
      </c>
      <c r="H7" s="24">
        <v>92</v>
      </c>
      <c r="I7" s="25">
        <f t="shared" si="1"/>
        <v>0.83636363636363631</v>
      </c>
      <c r="J7" s="24">
        <v>168</v>
      </c>
      <c r="K7" s="25">
        <f t="shared" si="2"/>
        <v>0.76363636363636367</v>
      </c>
      <c r="L7" s="24">
        <v>56</v>
      </c>
      <c r="M7" s="25">
        <f t="shared" si="3"/>
        <v>0.56000000000000005</v>
      </c>
      <c r="N7" s="24">
        <v>80</v>
      </c>
      <c r="O7" s="25">
        <f t="shared" si="4"/>
        <v>1</v>
      </c>
      <c r="P7" s="24">
        <v>40</v>
      </c>
      <c r="Q7" s="25">
        <f t="shared" si="5"/>
        <v>0.4</v>
      </c>
      <c r="R7" s="9">
        <f t="shared" si="6"/>
        <v>4.4433333333333334</v>
      </c>
      <c r="S7" s="26">
        <v>4</v>
      </c>
    </row>
    <row r="8" spans="1:19">
      <c r="A8" s="22">
        <v>28</v>
      </c>
      <c r="B8" s="6" t="s">
        <v>21</v>
      </c>
      <c r="C8" s="6" t="s">
        <v>44</v>
      </c>
      <c r="D8" s="23"/>
      <c r="E8" s="23"/>
      <c r="F8" s="24">
        <v>89</v>
      </c>
      <c r="G8" s="25">
        <f t="shared" si="0"/>
        <v>0.7416666666666667</v>
      </c>
      <c r="H8" s="24">
        <v>92</v>
      </c>
      <c r="I8" s="25">
        <f t="shared" si="1"/>
        <v>0.83636363636363631</v>
      </c>
      <c r="J8" s="24">
        <v>146</v>
      </c>
      <c r="K8" s="25">
        <f t="shared" si="2"/>
        <v>0.66363636363636369</v>
      </c>
      <c r="L8" s="24">
        <v>47</v>
      </c>
      <c r="M8" s="25">
        <f t="shared" si="3"/>
        <v>0.47</v>
      </c>
      <c r="N8" s="24">
        <v>70</v>
      </c>
      <c r="O8" s="25">
        <f t="shared" si="4"/>
        <v>0.875</v>
      </c>
      <c r="P8" s="24">
        <v>55</v>
      </c>
      <c r="Q8" s="25">
        <f t="shared" si="5"/>
        <v>0.55000000000000004</v>
      </c>
      <c r="R8" s="9">
        <f t="shared" si="6"/>
        <v>4.1366666666666667</v>
      </c>
      <c r="S8" s="26">
        <v>5</v>
      </c>
    </row>
    <row r="9" spans="1:19">
      <c r="A9" s="22">
        <v>8</v>
      </c>
      <c r="B9" s="6" t="s">
        <v>112</v>
      </c>
      <c r="C9" s="6" t="s">
        <v>29</v>
      </c>
      <c r="D9" s="23"/>
      <c r="E9" s="23"/>
      <c r="F9" s="24">
        <v>114</v>
      </c>
      <c r="G9" s="25">
        <f t="shared" si="0"/>
        <v>0.95</v>
      </c>
      <c r="H9" s="24">
        <v>64</v>
      </c>
      <c r="I9" s="25">
        <f t="shared" si="1"/>
        <v>0.58181818181818179</v>
      </c>
      <c r="J9" s="24">
        <v>162</v>
      </c>
      <c r="K9" s="25">
        <f t="shared" si="2"/>
        <v>0.73636363636363633</v>
      </c>
      <c r="L9" s="24">
        <v>31</v>
      </c>
      <c r="M9" s="25">
        <f t="shared" si="3"/>
        <v>0.31</v>
      </c>
      <c r="N9" s="24">
        <v>75</v>
      </c>
      <c r="O9" s="25">
        <f t="shared" si="4"/>
        <v>0.9375</v>
      </c>
      <c r="P9" s="24">
        <v>45</v>
      </c>
      <c r="Q9" s="25">
        <f t="shared" si="5"/>
        <v>0.45</v>
      </c>
      <c r="R9" s="9">
        <f t="shared" si="6"/>
        <v>3.9656818181818183</v>
      </c>
      <c r="S9" s="26">
        <v>6</v>
      </c>
    </row>
    <row r="10" spans="1:19">
      <c r="A10" s="22">
        <v>7</v>
      </c>
      <c r="B10" s="6" t="s">
        <v>35</v>
      </c>
      <c r="C10" s="6" t="s">
        <v>36</v>
      </c>
      <c r="D10" s="23"/>
      <c r="E10" s="23"/>
      <c r="F10" s="24">
        <v>105</v>
      </c>
      <c r="G10" s="25">
        <f t="shared" si="0"/>
        <v>0.875</v>
      </c>
      <c r="H10" s="24">
        <v>104</v>
      </c>
      <c r="I10" s="25">
        <f t="shared" si="1"/>
        <v>0.94545454545454544</v>
      </c>
      <c r="J10" s="24">
        <v>105</v>
      </c>
      <c r="K10" s="25">
        <f t="shared" si="2"/>
        <v>0.47727272727272729</v>
      </c>
      <c r="L10" s="24">
        <v>27</v>
      </c>
      <c r="M10" s="25">
        <f t="shared" si="3"/>
        <v>0.27</v>
      </c>
      <c r="N10" s="24">
        <v>40</v>
      </c>
      <c r="O10" s="25">
        <f t="shared" si="4"/>
        <v>0.5</v>
      </c>
      <c r="P10" s="24">
        <v>55</v>
      </c>
      <c r="Q10" s="25">
        <f t="shared" si="5"/>
        <v>0.55000000000000004</v>
      </c>
      <c r="R10" s="9">
        <f t="shared" si="6"/>
        <v>3.6177272727272731</v>
      </c>
      <c r="S10" s="26">
        <v>7</v>
      </c>
    </row>
    <row r="11" spans="1:19">
      <c r="A11" s="22">
        <v>18</v>
      </c>
      <c r="B11" s="6" t="s">
        <v>30</v>
      </c>
      <c r="C11" s="6" t="s">
        <v>34</v>
      </c>
      <c r="D11" s="23"/>
      <c r="E11" s="23"/>
      <c r="F11" s="24">
        <v>108</v>
      </c>
      <c r="G11" s="25">
        <f t="shared" si="0"/>
        <v>0.9</v>
      </c>
      <c r="H11" s="24">
        <v>80</v>
      </c>
      <c r="I11" s="25">
        <f t="shared" si="1"/>
        <v>0.72727272727272729</v>
      </c>
      <c r="J11" s="24">
        <v>84</v>
      </c>
      <c r="K11" s="25">
        <f t="shared" si="2"/>
        <v>0.38181818181818183</v>
      </c>
      <c r="L11" s="24">
        <v>15</v>
      </c>
      <c r="M11" s="25">
        <f t="shared" si="3"/>
        <v>0.15</v>
      </c>
      <c r="N11" s="24">
        <v>60</v>
      </c>
      <c r="O11" s="25">
        <f t="shared" si="4"/>
        <v>0.75</v>
      </c>
      <c r="P11" s="24">
        <v>55</v>
      </c>
      <c r="Q11" s="25">
        <f t="shared" si="5"/>
        <v>0.55000000000000004</v>
      </c>
      <c r="R11" s="9">
        <f t="shared" si="6"/>
        <v>3.459090909090909</v>
      </c>
      <c r="S11" s="26">
        <v>8</v>
      </c>
    </row>
    <row r="12" spans="1:19">
      <c r="A12" s="22">
        <v>26</v>
      </c>
      <c r="B12" s="6" t="s">
        <v>30</v>
      </c>
      <c r="C12" s="6" t="s">
        <v>31</v>
      </c>
      <c r="D12" s="23"/>
      <c r="E12" s="23"/>
      <c r="F12" s="24">
        <v>113</v>
      </c>
      <c r="G12" s="25">
        <f t="shared" si="0"/>
        <v>0.94166666666666665</v>
      </c>
      <c r="H12" s="24">
        <v>51</v>
      </c>
      <c r="I12" s="25">
        <f t="shared" si="1"/>
        <v>0.46363636363636362</v>
      </c>
      <c r="J12" s="24">
        <v>119</v>
      </c>
      <c r="K12" s="25">
        <f t="shared" si="2"/>
        <v>0.54090909090909089</v>
      </c>
      <c r="L12" s="24">
        <v>19</v>
      </c>
      <c r="M12" s="25">
        <f t="shared" si="3"/>
        <v>0.19</v>
      </c>
      <c r="N12" s="24">
        <v>60</v>
      </c>
      <c r="O12" s="25">
        <f t="shared" si="4"/>
        <v>0.75</v>
      </c>
      <c r="P12" s="24">
        <v>45</v>
      </c>
      <c r="Q12" s="25">
        <f t="shared" si="5"/>
        <v>0.45</v>
      </c>
      <c r="R12" s="9">
        <f t="shared" si="6"/>
        <v>3.3362121212121214</v>
      </c>
      <c r="S12" s="26">
        <v>9</v>
      </c>
    </row>
    <row r="13" spans="1:19">
      <c r="A13" s="22">
        <v>5</v>
      </c>
      <c r="B13" s="6" t="s">
        <v>25</v>
      </c>
      <c r="C13" s="6" t="s">
        <v>51</v>
      </c>
      <c r="D13" s="23"/>
      <c r="E13" s="23"/>
      <c r="F13" s="24">
        <v>102</v>
      </c>
      <c r="G13" s="25">
        <f t="shared" si="0"/>
        <v>0.85</v>
      </c>
      <c r="H13" s="24">
        <v>75</v>
      </c>
      <c r="I13" s="25">
        <f t="shared" si="1"/>
        <v>0.68181818181818177</v>
      </c>
      <c r="J13" s="24">
        <v>50</v>
      </c>
      <c r="K13" s="25">
        <f t="shared" si="2"/>
        <v>0.22727272727272727</v>
      </c>
      <c r="L13" s="24">
        <v>33</v>
      </c>
      <c r="M13" s="25">
        <f t="shared" si="3"/>
        <v>0.33</v>
      </c>
      <c r="N13" s="24">
        <v>50</v>
      </c>
      <c r="O13" s="25">
        <f t="shared" si="4"/>
        <v>0.625</v>
      </c>
      <c r="P13" s="24">
        <v>45</v>
      </c>
      <c r="Q13" s="25">
        <f t="shared" si="5"/>
        <v>0.45</v>
      </c>
      <c r="R13" s="9">
        <f t="shared" si="6"/>
        <v>3.1640909090909091</v>
      </c>
      <c r="S13" s="26">
        <v>10</v>
      </c>
    </row>
    <row r="14" spans="1:19">
      <c r="A14" s="22">
        <v>12</v>
      </c>
      <c r="B14" s="6" t="s">
        <v>32</v>
      </c>
      <c r="C14" s="6" t="s">
        <v>33</v>
      </c>
      <c r="D14" s="23"/>
      <c r="E14" s="23"/>
      <c r="F14" s="24">
        <v>87</v>
      </c>
      <c r="G14" s="25">
        <f t="shared" si="0"/>
        <v>0.72499999999999998</v>
      </c>
      <c r="H14" s="24">
        <v>82</v>
      </c>
      <c r="I14" s="25">
        <f t="shared" si="1"/>
        <v>0.74545454545454548</v>
      </c>
      <c r="J14" s="24">
        <v>58</v>
      </c>
      <c r="K14" s="25">
        <f t="shared" si="2"/>
        <v>0.26363636363636361</v>
      </c>
      <c r="L14" s="24">
        <v>58</v>
      </c>
      <c r="M14" s="25">
        <f t="shared" si="3"/>
        <v>0.57999999999999996</v>
      </c>
      <c r="N14" s="24">
        <v>35</v>
      </c>
      <c r="O14" s="25">
        <f t="shared" si="4"/>
        <v>0.4375</v>
      </c>
      <c r="P14" s="24">
        <v>25</v>
      </c>
      <c r="Q14" s="25">
        <f t="shared" si="5"/>
        <v>0.25</v>
      </c>
      <c r="R14" s="9">
        <f t="shared" si="6"/>
        <v>3.001590909090909</v>
      </c>
      <c r="S14" s="26">
        <v>11</v>
      </c>
    </row>
    <row r="15" spans="1:19">
      <c r="A15" s="22">
        <v>19</v>
      </c>
      <c r="B15" s="6" t="s">
        <v>39</v>
      </c>
      <c r="C15" s="6" t="s">
        <v>40</v>
      </c>
      <c r="D15" s="23"/>
      <c r="E15" s="23"/>
      <c r="F15" s="24">
        <v>103</v>
      </c>
      <c r="G15" s="25">
        <f t="shared" si="0"/>
        <v>0.85833333333333328</v>
      </c>
      <c r="H15" s="24">
        <v>65</v>
      </c>
      <c r="I15" s="25">
        <f t="shared" si="1"/>
        <v>0.59090909090909094</v>
      </c>
      <c r="J15" s="24">
        <v>51</v>
      </c>
      <c r="K15" s="25">
        <f t="shared" si="2"/>
        <v>0.23181818181818181</v>
      </c>
      <c r="L15" s="24">
        <v>28</v>
      </c>
      <c r="M15" s="25">
        <f t="shared" si="3"/>
        <v>0.28000000000000003</v>
      </c>
      <c r="N15" s="24">
        <v>30</v>
      </c>
      <c r="O15" s="25">
        <f t="shared" si="4"/>
        <v>0.375</v>
      </c>
      <c r="P15" s="24">
        <v>20</v>
      </c>
      <c r="Q15" s="25">
        <f t="shared" si="5"/>
        <v>0.2</v>
      </c>
      <c r="R15" s="9">
        <f t="shared" si="6"/>
        <v>2.5360606060606061</v>
      </c>
      <c r="S15" s="26">
        <v>12</v>
      </c>
    </row>
    <row r="16" spans="1:19">
      <c r="A16" s="22">
        <v>20</v>
      </c>
      <c r="B16" s="6" t="s">
        <v>25</v>
      </c>
      <c r="C16" s="6" t="s">
        <v>55</v>
      </c>
      <c r="D16" s="23"/>
      <c r="E16" s="23"/>
      <c r="F16" s="24">
        <v>100</v>
      </c>
      <c r="G16" s="25">
        <f t="shared" si="0"/>
        <v>0.83333333333333337</v>
      </c>
      <c r="H16" s="24">
        <v>23</v>
      </c>
      <c r="I16" s="25">
        <f t="shared" si="1"/>
        <v>0.20909090909090908</v>
      </c>
      <c r="J16" s="24">
        <v>49</v>
      </c>
      <c r="K16" s="25">
        <f t="shared" si="2"/>
        <v>0.22272727272727272</v>
      </c>
      <c r="L16" s="24">
        <v>24</v>
      </c>
      <c r="M16" s="25">
        <f t="shared" si="3"/>
        <v>0.24</v>
      </c>
      <c r="N16" s="24">
        <v>65</v>
      </c>
      <c r="O16" s="25">
        <f t="shared" si="4"/>
        <v>0.8125</v>
      </c>
      <c r="P16" s="24">
        <v>20</v>
      </c>
      <c r="Q16" s="25">
        <f t="shared" si="5"/>
        <v>0.2</v>
      </c>
      <c r="R16" s="9">
        <f t="shared" si="6"/>
        <v>2.5176515151515151</v>
      </c>
      <c r="S16" s="26">
        <v>13</v>
      </c>
    </row>
    <row r="17" spans="1:19">
      <c r="A17" s="22">
        <v>24</v>
      </c>
      <c r="B17" s="14" t="s">
        <v>37</v>
      </c>
      <c r="C17" s="6" t="s">
        <v>38</v>
      </c>
      <c r="D17" s="23"/>
      <c r="E17" s="23"/>
      <c r="F17" s="24"/>
      <c r="G17" s="25">
        <f t="shared" si="0"/>
        <v>0</v>
      </c>
      <c r="H17" s="24"/>
      <c r="I17" s="25">
        <f t="shared" si="1"/>
        <v>0</v>
      </c>
      <c r="J17" s="24"/>
      <c r="K17" s="25">
        <f t="shared" si="2"/>
        <v>0</v>
      </c>
      <c r="L17" s="24"/>
      <c r="M17" s="25">
        <f t="shared" si="3"/>
        <v>0</v>
      </c>
      <c r="N17" s="24"/>
      <c r="O17" s="25">
        <f t="shared" si="4"/>
        <v>0</v>
      </c>
      <c r="P17" s="24"/>
      <c r="Q17" s="25">
        <f t="shared" si="5"/>
        <v>0</v>
      </c>
      <c r="R17" s="9">
        <f t="shared" si="6"/>
        <v>0</v>
      </c>
      <c r="S17" s="26">
        <v>14</v>
      </c>
    </row>
    <row r="19" spans="1:19" ht="15.75">
      <c r="A19" s="22"/>
      <c r="B19" s="6"/>
      <c r="C19" s="6"/>
      <c r="D19" s="23"/>
      <c r="E19" s="23"/>
      <c r="F19" s="54" t="s">
        <v>111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9"/>
      <c r="S19" s="26"/>
    </row>
    <row r="20" spans="1:19">
      <c r="A20" s="15" t="s">
        <v>104</v>
      </c>
      <c r="B20" s="16" t="s">
        <v>18</v>
      </c>
      <c r="C20" s="16" t="s">
        <v>19</v>
      </c>
      <c r="D20" s="17" t="s">
        <v>105</v>
      </c>
      <c r="E20" s="17" t="s">
        <v>106</v>
      </c>
      <c r="F20" s="18" t="s">
        <v>107</v>
      </c>
      <c r="G20" s="18" t="s">
        <v>20</v>
      </c>
      <c r="H20" s="19" t="s">
        <v>107</v>
      </c>
      <c r="I20" s="19" t="s">
        <v>20</v>
      </c>
      <c r="J20" s="18" t="s">
        <v>107</v>
      </c>
      <c r="K20" s="18" t="s">
        <v>20</v>
      </c>
      <c r="L20" s="19" t="s">
        <v>107</v>
      </c>
      <c r="M20" s="19" t="s">
        <v>20</v>
      </c>
      <c r="N20" s="18" t="s">
        <v>107</v>
      </c>
      <c r="O20" s="18" t="s">
        <v>20</v>
      </c>
      <c r="P20" s="19" t="s">
        <v>107</v>
      </c>
      <c r="Q20" s="19" t="s">
        <v>20</v>
      </c>
      <c r="R20" s="20" t="s">
        <v>20</v>
      </c>
      <c r="S20" s="21" t="s">
        <v>108</v>
      </c>
    </row>
    <row r="21" spans="1:19" ht="15" customHeight="1">
      <c r="A21" s="22">
        <v>11</v>
      </c>
      <c r="B21" s="6" t="s">
        <v>119</v>
      </c>
      <c r="C21" s="6" t="s">
        <v>46</v>
      </c>
      <c r="D21" s="6"/>
      <c r="E21" s="6"/>
      <c r="F21" s="24">
        <v>107</v>
      </c>
      <c r="G21" s="25">
        <f t="shared" ref="G21:G31" si="7">(F21/120)</f>
        <v>0.89166666666666672</v>
      </c>
      <c r="H21" s="24">
        <v>90</v>
      </c>
      <c r="I21" s="25">
        <f t="shared" ref="I21:I31" si="8">(H21/110)</f>
        <v>0.81818181818181823</v>
      </c>
      <c r="J21" s="24">
        <v>119</v>
      </c>
      <c r="K21" s="25">
        <f t="shared" ref="K21:K31" si="9">(J21/220)</f>
        <v>0.54090909090909089</v>
      </c>
      <c r="L21" s="24">
        <v>81</v>
      </c>
      <c r="M21" s="25">
        <f t="shared" ref="M21:M31" si="10">(L21/100)</f>
        <v>0.81</v>
      </c>
      <c r="N21" s="24">
        <v>75</v>
      </c>
      <c r="O21" s="25">
        <f t="shared" ref="O21:O31" si="11">(N21/80)</f>
        <v>0.9375</v>
      </c>
      <c r="P21" s="24">
        <v>230</v>
      </c>
      <c r="Q21" s="25">
        <f t="shared" ref="Q21:Q31" si="12">(P21/250)</f>
        <v>0.92</v>
      </c>
      <c r="R21" s="9">
        <f t="shared" ref="R21:R31" si="13">G21+I21+K21+M21+O21+Q21</f>
        <v>4.9182575757575764</v>
      </c>
      <c r="S21" s="26">
        <v>1</v>
      </c>
    </row>
    <row r="22" spans="1:19" ht="15" customHeight="1">
      <c r="A22" s="22">
        <v>6</v>
      </c>
      <c r="B22" s="6" t="s">
        <v>39</v>
      </c>
      <c r="C22" s="6" t="s">
        <v>40</v>
      </c>
      <c r="D22" s="6"/>
      <c r="E22" s="6"/>
      <c r="F22" s="24">
        <v>110</v>
      </c>
      <c r="G22" s="25">
        <f t="shared" si="7"/>
        <v>0.91666666666666663</v>
      </c>
      <c r="H22" s="24">
        <v>74</v>
      </c>
      <c r="I22" s="25">
        <f t="shared" si="8"/>
        <v>0.67272727272727273</v>
      </c>
      <c r="J22" s="24">
        <v>137</v>
      </c>
      <c r="K22" s="25">
        <f t="shared" si="9"/>
        <v>0.62272727272727268</v>
      </c>
      <c r="L22" s="24">
        <v>37</v>
      </c>
      <c r="M22" s="25">
        <f t="shared" si="10"/>
        <v>0.37</v>
      </c>
      <c r="N22" s="24">
        <v>80</v>
      </c>
      <c r="O22" s="25">
        <f t="shared" si="11"/>
        <v>1</v>
      </c>
      <c r="P22" s="24">
        <v>160</v>
      </c>
      <c r="Q22" s="25">
        <f t="shared" si="12"/>
        <v>0.64</v>
      </c>
      <c r="R22" s="9">
        <f t="shared" si="13"/>
        <v>4.2221212121212117</v>
      </c>
      <c r="S22" s="26">
        <v>2</v>
      </c>
    </row>
    <row r="23" spans="1:19" ht="15" customHeight="1">
      <c r="A23" s="22">
        <v>29</v>
      </c>
      <c r="B23" s="6" t="s">
        <v>21</v>
      </c>
      <c r="C23" s="6" t="s">
        <v>22</v>
      </c>
      <c r="D23" s="6"/>
      <c r="E23" s="6"/>
      <c r="F23" s="24">
        <v>105</v>
      </c>
      <c r="G23" s="25">
        <f t="shared" si="7"/>
        <v>0.875</v>
      </c>
      <c r="H23" s="24">
        <v>74</v>
      </c>
      <c r="I23" s="25">
        <f t="shared" si="8"/>
        <v>0.67272727272727273</v>
      </c>
      <c r="J23" s="24">
        <v>102</v>
      </c>
      <c r="K23" s="25">
        <f t="shared" si="9"/>
        <v>0.46363636363636362</v>
      </c>
      <c r="L23" s="24">
        <v>67</v>
      </c>
      <c r="M23" s="25">
        <f t="shared" si="10"/>
        <v>0.67</v>
      </c>
      <c r="N23" s="24">
        <v>65</v>
      </c>
      <c r="O23" s="25">
        <f t="shared" si="11"/>
        <v>0.8125</v>
      </c>
      <c r="P23" s="24">
        <v>180</v>
      </c>
      <c r="Q23" s="25">
        <f t="shared" si="12"/>
        <v>0.72</v>
      </c>
      <c r="R23" s="9">
        <f t="shared" si="13"/>
        <v>4.2138636363636364</v>
      </c>
      <c r="S23" s="26">
        <v>3</v>
      </c>
    </row>
    <row r="24" spans="1:19" ht="15" customHeight="1">
      <c r="A24" s="22">
        <v>21</v>
      </c>
      <c r="B24" s="6" t="s">
        <v>21</v>
      </c>
      <c r="C24" s="6" t="s">
        <v>29</v>
      </c>
      <c r="D24" s="6"/>
      <c r="E24" s="6"/>
      <c r="F24" s="24">
        <v>104</v>
      </c>
      <c r="G24" s="25">
        <f t="shared" si="7"/>
        <v>0.8666666666666667</v>
      </c>
      <c r="H24" s="24">
        <v>70</v>
      </c>
      <c r="I24" s="25">
        <f t="shared" si="8"/>
        <v>0.63636363636363635</v>
      </c>
      <c r="J24" s="24">
        <v>106</v>
      </c>
      <c r="K24" s="25">
        <f t="shared" si="9"/>
        <v>0.48181818181818181</v>
      </c>
      <c r="L24" s="24">
        <v>47</v>
      </c>
      <c r="M24" s="25">
        <f t="shared" si="10"/>
        <v>0.47</v>
      </c>
      <c r="N24" s="24">
        <v>62</v>
      </c>
      <c r="O24" s="25">
        <f t="shared" si="11"/>
        <v>0.77500000000000002</v>
      </c>
      <c r="P24" s="24">
        <v>230</v>
      </c>
      <c r="Q24" s="25">
        <f t="shared" si="12"/>
        <v>0.92</v>
      </c>
      <c r="R24" s="9">
        <f t="shared" si="13"/>
        <v>4.1498484848484853</v>
      </c>
      <c r="S24" s="26">
        <v>4</v>
      </c>
    </row>
    <row r="25" spans="1:19" ht="15" customHeight="1">
      <c r="A25" s="22">
        <v>25</v>
      </c>
      <c r="B25" s="6" t="s">
        <v>32</v>
      </c>
      <c r="C25" s="6" t="s">
        <v>33</v>
      </c>
      <c r="D25" s="23"/>
      <c r="E25" s="23"/>
      <c r="F25" s="24">
        <v>103</v>
      </c>
      <c r="G25" s="25">
        <f t="shared" si="7"/>
        <v>0.85833333333333328</v>
      </c>
      <c r="H25" s="24">
        <v>52</v>
      </c>
      <c r="I25" s="25">
        <f t="shared" si="8"/>
        <v>0.47272727272727272</v>
      </c>
      <c r="J25" s="24">
        <v>70</v>
      </c>
      <c r="K25" s="25">
        <f t="shared" si="9"/>
        <v>0.31818181818181818</v>
      </c>
      <c r="L25" s="24">
        <v>65</v>
      </c>
      <c r="M25" s="25">
        <f t="shared" si="10"/>
        <v>0.65</v>
      </c>
      <c r="N25" s="24">
        <v>70</v>
      </c>
      <c r="O25" s="25">
        <f t="shared" si="11"/>
        <v>0.875</v>
      </c>
      <c r="P25" s="24">
        <v>170</v>
      </c>
      <c r="Q25" s="25">
        <f t="shared" si="12"/>
        <v>0.68</v>
      </c>
      <c r="R25" s="9">
        <f t="shared" si="13"/>
        <v>3.8542424242424245</v>
      </c>
      <c r="S25" s="26">
        <v>5</v>
      </c>
    </row>
    <row r="26" spans="1:19" ht="15" customHeight="1">
      <c r="A26" s="22">
        <v>10</v>
      </c>
      <c r="B26" s="6" t="s">
        <v>32</v>
      </c>
      <c r="C26" s="6" t="s">
        <v>67</v>
      </c>
      <c r="D26" s="6"/>
      <c r="E26" s="6"/>
      <c r="F26" s="24">
        <v>67</v>
      </c>
      <c r="G26" s="25">
        <f t="shared" si="7"/>
        <v>0.55833333333333335</v>
      </c>
      <c r="H26" s="24">
        <v>56</v>
      </c>
      <c r="I26" s="25">
        <f t="shared" si="8"/>
        <v>0.50909090909090904</v>
      </c>
      <c r="J26" s="24">
        <v>22</v>
      </c>
      <c r="K26" s="25">
        <f t="shared" si="9"/>
        <v>0.1</v>
      </c>
      <c r="L26" s="24">
        <v>61</v>
      </c>
      <c r="M26" s="25">
        <f t="shared" si="10"/>
        <v>0.61</v>
      </c>
      <c r="N26" s="24">
        <v>75</v>
      </c>
      <c r="O26" s="25">
        <f t="shared" si="11"/>
        <v>0.9375</v>
      </c>
      <c r="P26" s="24">
        <v>200</v>
      </c>
      <c r="Q26" s="25">
        <f t="shared" si="12"/>
        <v>0.8</v>
      </c>
      <c r="R26" s="9">
        <f t="shared" si="13"/>
        <v>3.5149242424242422</v>
      </c>
      <c r="S26" s="26">
        <v>6</v>
      </c>
    </row>
    <row r="27" spans="1:19" ht="15" customHeight="1">
      <c r="A27" s="22">
        <v>4</v>
      </c>
      <c r="B27" s="6" t="s">
        <v>73</v>
      </c>
      <c r="C27" s="6" t="s">
        <v>74</v>
      </c>
      <c r="D27" s="6"/>
      <c r="E27" s="6"/>
      <c r="F27" s="24">
        <v>95</v>
      </c>
      <c r="G27" s="25">
        <f t="shared" si="7"/>
        <v>0.79166666666666663</v>
      </c>
      <c r="H27" s="24">
        <v>45</v>
      </c>
      <c r="I27" s="25">
        <f t="shared" si="8"/>
        <v>0.40909090909090912</v>
      </c>
      <c r="J27" s="24">
        <v>107</v>
      </c>
      <c r="K27" s="25">
        <f t="shared" si="9"/>
        <v>0.48636363636363639</v>
      </c>
      <c r="L27" s="24">
        <v>49</v>
      </c>
      <c r="M27" s="25">
        <f t="shared" si="10"/>
        <v>0.49</v>
      </c>
      <c r="N27" s="24">
        <v>61</v>
      </c>
      <c r="O27" s="25">
        <f t="shared" si="11"/>
        <v>0.76249999999999996</v>
      </c>
      <c r="P27" s="24">
        <v>80</v>
      </c>
      <c r="Q27" s="25">
        <f t="shared" si="12"/>
        <v>0.32</v>
      </c>
      <c r="R27" s="9">
        <f t="shared" si="13"/>
        <v>3.2596212121212118</v>
      </c>
      <c r="S27" s="26">
        <v>7</v>
      </c>
    </row>
    <row r="28" spans="1:19" ht="15" customHeight="1">
      <c r="A28" s="22">
        <v>13</v>
      </c>
      <c r="B28" s="6" t="s">
        <v>21</v>
      </c>
      <c r="C28" s="6" t="s">
        <v>62</v>
      </c>
      <c r="D28" s="6"/>
      <c r="E28" s="6"/>
      <c r="F28" s="24">
        <v>77</v>
      </c>
      <c r="G28" s="25">
        <f t="shared" si="7"/>
        <v>0.64166666666666672</v>
      </c>
      <c r="H28" s="24">
        <v>35</v>
      </c>
      <c r="I28" s="25">
        <f t="shared" si="8"/>
        <v>0.31818181818181818</v>
      </c>
      <c r="J28" s="24">
        <v>54</v>
      </c>
      <c r="K28" s="25">
        <f t="shared" si="9"/>
        <v>0.24545454545454545</v>
      </c>
      <c r="L28" s="24">
        <v>58</v>
      </c>
      <c r="M28" s="25">
        <f t="shared" si="10"/>
        <v>0.57999999999999996</v>
      </c>
      <c r="N28" s="24">
        <v>58</v>
      </c>
      <c r="O28" s="25">
        <f t="shared" si="11"/>
        <v>0.72499999999999998</v>
      </c>
      <c r="P28" s="24">
        <v>160</v>
      </c>
      <c r="Q28" s="25">
        <f t="shared" si="12"/>
        <v>0.64</v>
      </c>
      <c r="R28" s="9">
        <f t="shared" si="13"/>
        <v>3.1503030303030304</v>
      </c>
      <c r="S28" s="26">
        <v>8</v>
      </c>
    </row>
    <row r="29" spans="1:19" ht="15" customHeight="1">
      <c r="A29" s="22">
        <v>23</v>
      </c>
      <c r="B29" s="6" t="s">
        <v>60</v>
      </c>
      <c r="C29" s="6" t="s">
        <v>61</v>
      </c>
      <c r="D29" s="6"/>
      <c r="E29" s="6"/>
      <c r="F29" s="24">
        <v>83</v>
      </c>
      <c r="G29" s="25">
        <f t="shared" si="7"/>
        <v>0.69166666666666665</v>
      </c>
      <c r="H29" s="24">
        <v>52</v>
      </c>
      <c r="I29" s="25">
        <f t="shared" si="8"/>
        <v>0.47272727272727272</v>
      </c>
      <c r="J29" s="24">
        <v>22</v>
      </c>
      <c r="K29" s="25">
        <f t="shared" si="9"/>
        <v>0.1</v>
      </c>
      <c r="L29" s="24">
        <v>55</v>
      </c>
      <c r="M29" s="25">
        <f t="shared" si="10"/>
        <v>0.55000000000000004</v>
      </c>
      <c r="N29" s="24">
        <v>65</v>
      </c>
      <c r="O29" s="25">
        <f t="shared" si="11"/>
        <v>0.8125</v>
      </c>
      <c r="P29" s="24">
        <v>100</v>
      </c>
      <c r="Q29" s="25">
        <f t="shared" si="12"/>
        <v>0.4</v>
      </c>
      <c r="R29" s="9">
        <f t="shared" si="13"/>
        <v>3.0268939393939394</v>
      </c>
      <c r="S29" s="26">
        <v>9</v>
      </c>
    </row>
    <row r="30" spans="1:19" ht="15" customHeight="1">
      <c r="A30" s="22">
        <v>2</v>
      </c>
      <c r="B30" s="6" t="s">
        <v>41</v>
      </c>
      <c r="C30" s="6" t="s">
        <v>78</v>
      </c>
      <c r="D30" s="6"/>
      <c r="E30" s="6"/>
      <c r="F30" s="24">
        <v>104</v>
      </c>
      <c r="G30" s="25">
        <f t="shared" si="7"/>
        <v>0.8666666666666667</v>
      </c>
      <c r="H30" s="24">
        <v>58</v>
      </c>
      <c r="I30" s="25">
        <f t="shared" si="8"/>
        <v>0.52727272727272723</v>
      </c>
      <c r="J30" s="24">
        <v>67</v>
      </c>
      <c r="K30" s="25">
        <f t="shared" si="9"/>
        <v>0.30454545454545456</v>
      </c>
      <c r="L30" s="24">
        <v>30</v>
      </c>
      <c r="M30" s="25">
        <f t="shared" si="10"/>
        <v>0.3</v>
      </c>
      <c r="N30" s="24">
        <v>40</v>
      </c>
      <c r="O30" s="25">
        <f t="shared" si="11"/>
        <v>0.5</v>
      </c>
      <c r="P30" s="24">
        <v>130</v>
      </c>
      <c r="Q30" s="25">
        <f t="shared" si="12"/>
        <v>0.52</v>
      </c>
      <c r="R30" s="9">
        <f t="shared" si="13"/>
        <v>3.018484848484849</v>
      </c>
      <c r="S30" s="26">
        <v>10</v>
      </c>
    </row>
    <row r="31" spans="1:19" ht="15" customHeight="1">
      <c r="A31" s="22">
        <v>27</v>
      </c>
      <c r="B31" s="6" t="s">
        <v>84</v>
      </c>
      <c r="C31" s="6" t="s">
        <v>85</v>
      </c>
      <c r="D31" s="23"/>
      <c r="E31" s="23"/>
      <c r="F31" s="24">
        <v>50</v>
      </c>
      <c r="G31" s="25">
        <f t="shared" si="7"/>
        <v>0.41666666666666669</v>
      </c>
      <c r="H31" s="24">
        <v>0</v>
      </c>
      <c r="I31" s="25">
        <f t="shared" si="8"/>
        <v>0</v>
      </c>
      <c r="J31" s="24">
        <v>0</v>
      </c>
      <c r="K31" s="25">
        <f t="shared" si="9"/>
        <v>0</v>
      </c>
      <c r="L31" s="24">
        <v>47</v>
      </c>
      <c r="M31" s="25">
        <f t="shared" si="10"/>
        <v>0.47</v>
      </c>
      <c r="N31" s="24">
        <v>22</v>
      </c>
      <c r="O31" s="25">
        <f t="shared" si="11"/>
        <v>0.27500000000000002</v>
      </c>
      <c r="P31" s="24">
        <v>44</v>
      </c>
      <c r="Q31" s="25">
        <f t="shared" si="12"/>
        <v>0.17599999999999999</v>
      </c>
      <c r="R31" s="9">
        <f t="shared" si="13"/>
        <v>1.3376666666666666</v>
      </c>
      <c r="S31" s="26">
        <v>11</v>
      </c>
    </row>
    <row r="33" spans="1:20" ht="15.75">
      <c r="A33" s="22"/>
      <c r="B33" s="6"/>
      <c r="C33" s="6"/>
      <c r="D33" s="23"/>
      <c r="E33" s="23"/>
      <c r="F33" s="54" t="s">
        <v>114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9"/>
      <c r="S33" s="26"/>
    </row>
    <row r="34" spans="1:20">
      <c r="A34" s="15" t="s">
        <v>104</v>
      </c>
      <c r="B34" s="16" t="s">
        <v>18</v>
      </c>
      <c r="C34" s="16" t="s">
        <v>19</v>
      </c>
      <c r="D34" s="17" t="s">
        <v>105</v>
      </c>
      <c r="E34" s="17" t="s">
        <v>106</v>
      </c>
      <c r="F34" s="18" t="s">
        <v>107</v>
      </c>
      <c r="G34" s="18" t="s">
        <v>20</v>
      </c>
      <c r="H34" s="19" t="s">
        <v>107</v>
      </c>
      <c r="I34" s="19" t="s">
        <v>20</v>
      </c>
      <c r="J34" s="18" t="s">
        <v>107</v>
      </c>
      <c r="K34" s="18" t="s">
        <v>20</v>
      </c>
      <c r="L34" s="19" t="s">
        <v>107</v>
      </c>
      <c r="M34" s="19" t="s">
        <v>20</v>
      </c>
      <c r="N34" s="18" t="s">
        <v>107</v>
      </c>
      <c r="O34" s="18" t="s">
        <v>20</v>
      </c>
      <c r="P34" s="19" t="s">
        <v>107</v>
      </c>
      <c r="Q34" s="19" t="s">
        <v>20</v>
      </c>
      <c r="R34" s="20" t="s">
        <v>20</v>
      </c>
      <c r="S34" s="21" t="s">
        <v>108</v>
      </c>
    </row>
    <row r="35" spans="1:20">
      <c r="A35" s="22">
        <v>14</v>
      </c>
      <c r="B35" s="6" t="s">
        <v>23</v>
      </c>
      <c r="C35" s="6" t="s">
        <v>90</v>
      </c>
      <c r="D35" s="23"/>
      <c r="E35" s="23"/>
      <c r="F35" s="24">
        <v>87</v>
      </c>
      <c r="G35" s="25">
        <f>(F35/120)</f>
        <v>0.72499999999999998</v>
      </c>
      <c r="H35" s="24">
        <v>87</v>
      </c>
      <c r="I35" s="25">
        <f>(H35/110)</f>
        <v>0.79090909090909089</v>
      </c>
      <c r="J35" s="24">
        <v>83</v>
      </c>
      <c r="K35" s="25">
        <f>(J35/220)</f>
        <v>0.37727272727272726</v>
      </c>
      <c r="L35" s="24">
        <v>80</v>
      </c>
      <c r="M35" s="25">
        <f>(L35/100)</f>
        <v>0.8</v>
      </c>
      <c r="N35" s="24">
        <v>70</v>
      </c>
      <c r="O35" s="25">
        <f>(N35/80)</f>
        <v>0.875</v>
      </c>
      <c r="P35" s="24">
        <v>60</v>
      </c>
      <c r="Q35" s="25">
        <f>(P35/100)</f>
        <v>0.6</v>
      </c>
      <c r="R35" s="9">
        <f>G35+I35+K35+M35+O35+Q35</f>
        <v>4.168181818181818</v>
      </c>
      <c r="S35" s="26">
        <v>1</v>
      </c>
      <c r="T35" s="14" t="s">
        <v>116</v>
      </c>
    </row>
    <row r="36" spans="1:20">
      <c r="A36" s="22">
        <v>16</v>
      </c>
      <c r="B36" s="6" t="s">
        <v>84</v>
      </c>
      <c r="C36" s="6" t="s">
        <v>22</v>
      </c>
      <c r="D36" s="23"/>
      <c r="E36" s="23"/>
      <c r="F36" s="24">
        <v>103</v>
      </c>
      <c r="G36" s="25">
        <f>(F36/120)</f>
        <v>0.85833333333333328</v>
      </c>
      <c r="H36" s="24">
        <v>58</v>
      </c>
      <c r="I36" s="25">
        <f>(H36/110)</f>
        <v>0.52727272727272723</v>
      </c>
      <c r="J36" s="24">
        <v>51</v>
      </c>
      <c r="K36" s="25">
        <f>(J36/220)</f>
        <v>0.23181818181818181</v>
      </c>
      <c r="L36" s="24">
        <v>84</v>
      </c>
      <c r="M36" s="25">
        <f>(L36/100)</f>
        <v>0.84</v>
      </c>
      <c r="N36" s="24">
        <v>57</v>
      </c>
      <c r="O36" s="25">
        <f>(N36/80)</f>
        <v>0.71250000000000002</v>
      </c>
      <c r="P36" s="24">
        <v>25</v>
      </c>
      <c r="Q36" s="25">
        <f>(P36/100)</f>
        <v>0.25</v>
      </c>
      <c r="R36" s="9">
        <f>G36+I36+K36+M36+O36+Q36</f>
        <v>3.419924242424242</v>
      </c>
      <c r="S36" s="26">
        <v>2</v>
      </c>
      <c r="T36" s="14" t="s">
        <v>116</v>
      </c>
    </row>
    <row r="37" spans="1:20">
      <c r="A37" s="22">
        <v>17</v>
      </c>
      <c r="B37" s="6" t="s">
        <v>84</v>
      </c>
      <c r="C37" s="6" t="s">
        <v>94</v>
      </c>
      <c r="D37" s="23"/>
      <c r="E37" s="23"/>
      <c r="F37" s="24">
        <v>79</v>
      </c>
      <c r="G37" s="25">
        <f>(F37/120)</f>
        <v>0.65833333333333333</v>
      </c>
      <c r="H37" s="24">
        <v>53</v>
      </c>
      <c r="I37" s="25">
        <f>(H37/110)</f>
        <v>0.48181818181818181</v>
      </c>
      <c r="J37" s="24">
        <v>26</v>
      </c>
      <c r="K37" s="25">
        <f>(J37/220)</f>
        <v>0.11818181818181818</v>
      </c>
      <c r="L37" s="24">
        <v>79</v>
      </c>
      <c r="M37" s="25">
        <f>(L37/100)</f>
        <v>0.79</v>
      </c>
      <c r="N37" s="24">
        <v>61</v>
      </c>
      <c r="O37" s="25">
        <f>(N37/80)</f>
        <v>0.76249999999999996</v>
      </c>
      <c r="P37" s="24">
        <v>30</v>
      </c>
      <c r="Q37" s="25">
        <f>(P37/100)</f>
        <v>0.3</v>
      </c>
      <c r="R37" s="9">
        <f>G37+I37+K37+M37+O37+Q37</f>
        <v>3.1108333333333329</v>
      </c>
      <c r="S37" s="26">
        <v>3</v>
      </c>
      <c r="T37" s="14" t="s">
        <v>116</v>
      </c>
    </row>
    <row r="38" spans="1:20">
      <c r="A38" s="22">
        <v>9</v>
      </c>
      <c r="B38" s="6" t="s">
        <v>56</v>
      </c>
      <c r="C38" s="6" t="s">
        <v>61</v>
      </c>
      <c r="D38" s="17"/>
      <c r="E38" s="17"/>
      <c r="F38" s="24">
        <v>87</v>
      </c>
      <c r="G38" s="25">
        <f>(F38/120)</f>
        <v>0.72499999999999998</v>
      </c>
      <c r="H38" s="24">
        <v>34</v>
      </c>
      <c r="I38" s="25">
        <f>(H38/110)</f>
        <v>0.30909090909090908</v>
      </c>
      <c r="J38" s="24">
        <v>10</v>
      </c>
      <c r="K38" s="25">
        <f>(J38/220)</f>
        <v>4.5454545454545456E-2</v>
      </c>
      <c r="L38" s="24">
        <v>79</v>
      </c>
      <c r="M38" s="25">
        <f>(L38/100)</f>
        <v>0.79</v>
      </c>
      <c r="N38" s="24">
        <v>57</v>
      </c>
      <c r="O38" s="25">
        <f>(N38/80)</f>
        <v>0.71250000000000002</v>
      </c>
      <c r="P38" s="24">
        <v>30</v>
      </c>
      <c r="Q38" s="25">
        <f>(P38/100)</f>
        <v>0.3</v>
      </c>
      <c r="R38" s="9">
        <f>G38+I38+K38+M38+O38+Q38</f>
        <v>2.8820454545454544</v>
      </c>
      <c r="S38" s="26">
        <v>4</v>
      </c>
      <c r="T38" s="14" t="s">
        <v>116</v>
      </c>
    </row>
  </sheetData>
  <mergeCells count="12">
    <mergeCell ref="R2:S2"/>
    <mergeCell ref="F19:Q19"/>
    <mergeCell ref="F33:Q33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1"/>
  <sheetViews>
    <sheetView zoomScaleNormal="100" workbookViewId="0"/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6.7109375" style="14" customWidth="1"/>
    <col min="7" max="7" width="6" style="14" customWidth="1"/>
    <col min="8" max="8" width="5.28515625" style="14" customWidth="1"/>
    <col min="9" max="9" width="6.28515625" style="14" customWidth="1"/>
    <col min="10" max="10" width="6.7109375" style="14" customWidth="1"/>
    <col min="11" max="11" width="7.85546875" style="14" customWidth="1"/>
    <col min="12" max="12" width="6.5703125" style="14" customWidth="1"/>
    <col min="14" max="14" width="7.28515625" style="14" customWidth="1"/>
    <col min="16" max="16" width="7.42578125" style="14" customWidth="1"/>
    <col min="19" max="19" width="6.42578125" style="14" customWidth="1"/>
    <col min="20" max="20" width="9.7109375" style="14" customWidth="1"/>
  </cols>
  <sheetData>
    <row r="1" spans="1:19" ht="15.75">
      <c r="A1" s="60"/>
      <c r="B1" s="60"/>
      <c r="C1" s="60"/>
      <c r="D1" s="60"/>
      <c r="E1" s="60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61" t="s">
        <v>96</v>
      </c>
      <c r="B2" s="61"/>
      <c r="C2" s="61"/>
      <c r="D2" s="61"/>
      <c r="E2" s="61"/>
      <c r="F2" s="62" t="s">
        <v>97</v>
      </c>
      <c r="G2" s="62"/>
      <c r="H2" s="63" t="s">
        <v>98</v>
      </c>
      <c r="I2" s="63"/>
      <c r="J2" s="62" t="s">
        <v>99</v>
      </c>
      <c r="K2" s="62"/>
      <c r="L2" s="63" t="s">
        <v>100</v>
      </c>
      <c r="M2" s="63"/>
      <c r="N2" s="62" t="s">
        <v>101</v>
      </c>
      <c r="O2" s="62"/>
      <c r="P2" s="63" t="s">
        <v>102</v>
      </c>
      <c r="Q2" s="63"/>
      <c r="R2" s="59" t="s">
        <v>103</v>
      </c>
      <c r="S2" s="59"/>
    </row>
    <row r="3" spans="1:19" ht="14.25" customHeight="1">
      <c r="A3" s="15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21" t="s">
        <v>108</v>
      </c>
    </row>
    <row r="4" spans="1:19">
      <c r="A4" s="22">
        <v>1</v>
      </c>
      <c r="B4" s="6" t="s">
        <v>21</v>
      </c>
      <c r="C4" s="6" t="s">
        <v>22</v>
      </c>
      <c r="D4" s="23"/>
      <c r="E4" s="23"/>
      <c r="F4" s="24">
        <v>113</v>
      </c>
      <c r="G4" s="25">
        <f t="shared" ref="G4:G13" si="0">(F4/120)</f>
        <v>0.94166666666666665</v>
      </c>
      <c r="H4" s="24">
        <v>104</v>
      </c>
      <c r="I4" s="25">
        <f t="shared" ref="I4:I13" si="1">(H4/110)</f>
        <v>0.94545454545454544</v>
      </c>
      <c r="J4" s="24">
        <v>190</v>
      </c>
      <c r="K4" s="25">
        <f t="shared" ref="K4:K13" si="2">(J4/220)</f>
        <v>0.86363636363636365</v>
      </c>
      <c r="L4" s="24">
        <v>74</v>
      </c>
      <c r="M4" s="25">
        <f t="shared" ref="M4:M13" si="3">(L4/100)</f>
        <v>0.74</v>
      </c>
      <c r="N4" s="24">
        <v>75</v>
      </c>
      <c r="O4" s="25">
        <f t="shared" ref="O4:O13" si="4">(N4/80)</f>
        <v>0.9375</v>
      </c>
      <c r="P4" s="24">
        <v>100</v>
      </c>
      <c r="Q4" s="25">
        <f t="shared" ref="Q4:Q13" si="5">(P4/100)</f>
        <v>1</v>
      </c>
      <c r="R4" s="9">
        <f t="shared" ref="R4:R13" si="6">G4+I4+K4+M4+O4+Q4</f>
        <v>5.4282575757575762</v>
      </c>
      <c r="S4" s="26">
        <v>1</v>
      </c>
    </row>
    <row r="5" spans="1:19">
      <c r="A5" s="22">
        <v>15</v>
      </c>
      <c r="B5" s="6" t="s">
        <v>25</v>
      </c>
      <c r="C5" s="6" t="s">
        <v>26</v>
      </c>
      <c r="D5" s="23"/>
      <c r="E5" s="23"/>
      <c r="F5" s="24">
        <v>113</v>
      </c>
      <c r="G5" s="25">
        <f t="shared" si="0"/>
        <v>0.94166666666666665</v>
      </c>
      <c r="H5" s="24">
        <v>110</v>
      </c>
      <c r="I5" s="25">
        <f t="shared" si="1"/>
        <v>1</v>
      </c>
      <c r="J5" s="24">
        <v>149</v>
      </c>
      <c r="K5" s="25">
        <f t="shared" si="2"/>
        <v>0.67727272727272725</v>
      </c>
      <c r="L5" s="24">
        <v>66</v>
      </c>
      <c r="M5" s="25">
        <f t="shared" si="3"/>
        <v>0.66</v>
      </c>
      <c r="N5" s="24">
        <v>70</v>
      </c>
      <c r="O5" s="25">
        <f t="shared" si="4"/>
        <v>0.875</v>
      </c>
      <c r="P5" s="24">
        <v>65</v>
      </c>
      <c r="Q5" s="25">
        <f t="shared" si="5"/>
        <v>0.65</v>
      </c>
      <c r="R5" s="9">
        <f t="shared" si="6"/>
        <v>4.8039393939393946</v>
      </c>
      <c r="S5" s="26">
        <v>2</v>
      </c>
    </row>
    <row r="6" spans="1:19">
      <c r="A6" s="22">
        <v>23</v>
      </c>
      <c r="B6" s="6" t="s">
        <v>41</v>
      </c>
      <c r="C6" s="6" t="s">
        <v>42</v>
      </c>
      <c r="D6" s="23"/>
      <c r="E6" s="23"/>
      <c r="F6" s="24">
        <v>117</v>
      </c>
      <c r="G6" s="25">
        <f t="shared" si="0"/>
        <v>0.97499999999999998</v>
      </c>
      <c r="H6" s="24">
        <v>104</v>
      </c>
      <c r="I6" s="25">
        <f t="shared" si="1"/>
        <v>0.94545454545454544</v>
      </c>
      <c r="J6" s="24">
        <v>166</v>
      </c>
      <c r="K6" s="25">
        <f t="shared" si="2"/>
        <v>0.75454545454545452</v>
      </c>
      <c r="L6" s="24">
        <v>70</v>
      </c>
      <c r="M6" s="25">
        <f t="shared" si="3"/>
        <v>0.7</v>
      </c>
      <c r="N6" s="24">
        <v>70</v>
      </c>
      <c r="O6" s="25">
        <f t="shared" si="4"/>
        <v>0.875</v>
      </c>
      <c r="P6" s="24">
        <v>45</v>
      </c>
      <c r="Q6" s="25">
        <f t="shared" si="5"/>
        <v>0.45</v>
      </c>
      <c r="R6" s="9">
        <f t="shared" si="6"/>
        <v>4.7</v>
      </c>
      <c r="S6" s="26">
        <v>3</v>
      </c>
    </row>
    <row r="7" spans="1:19">
      <c r="A7" s="22">
        <v>12</v>
      </c>
      <c r="B7" s="6" t="s">
        <v>23</v>
      </c>
      <c r="C7" s="6" t="s">
        <v>24</v>
      </c>
      <c r="D7" s="23"/>
      <c r="E7" s="23"/>
      <c r="F7" s="24">
        <v>113</v>
      </c>
      <c r="G7" s="25">
        <f t="shared" si="0"/>
        <v>0.94166666666666665</v>
      </c>
      <c r="H7" s="24">
        <v>81</v>
      </c>
      <c r="I7" s="25">
        <f t="shared" si="1"/>
        <v>0.73636363636363633</v>
      </c>
      <c r="J7" s="24">
        <v>97</v>
      </c>
      <c r="K7" s="25">
        <f t="shared" si="2"/>
        <v>0.44090909090909092</v>
      </c>
      <c r="L7" s="24">
        <v>81</v>
      </c>
      <c r="M7" s="25">
        <f t="shared" si="3"/>
        <v>0.81</v>
      </c>
      <c r="N7" s="24">
        <v>80</v>
      </c>
      <c r="O7" s="25">
        <f t="shared" si="4"/>
        <v>1</v>
      </c>
      <c r="P7" s="24">
        <v>75</v>
      </c>
      <c r="Q7" s="25">
        <f t="shared" si="5"/>
        <v>0.75</v>
      </c>
      <c r="R7" s="9">
        <f t="shared" si="6"/>
        <v>4.6789393939393946</v>
      </c>
      <c r="S7" s="26">
        <v>4</v>
      </c>
    </row>
    <row r="8" spans="1:19">
      <c r="A8" s="22">
        <v>2</v>
      </c>
      <c r="B8" s="6" t="s">
        <v>110</v>
      </c>
      <c r="C8" s="6" t="s">
        <v>28</v>
      </c>
      <c r="D8" s="23"/>
      <c r="E8" s="23"/>
      <c r="F8" s="24">
        <v>116</v>
      </c>
      <c r="G8" s="25">
        <f t="shared" si="0"/>
        <v>0.96666666666666667</v>
      </c>
      <c r="H8" s="24">
        <v>104</v>
      </c>
      <c r="I8" s="25">
        <f t="shared" si="1"/>
        <v>0.94545454545454544</v>
      </c>
      <c r="J8" s="24">
        <v>146</v>
      </c>
      <c r="K8" s="25">
        <f t="shared" si="2"/>
        <v>0.66363636363636369</v>
      </c>
      <c r="L8" s="24">
        <v>61</v>
      </c>
      <c r="M8" s="25">
        <f t="shared" si="3"/>
        <v>0.61</v>
      </c>
      <c r="N8" s="24">
        <v>70</v>
      </c>
      <c r="O8" s="25">
        <f t="shared" si="4"/>
        <v>0.875</v>
      </c>
      <c r="P8" s="24">
        <v>60</v>
      </c>
      <c r="Q8" s="25">
        <f t="shared" si="5"/>
        <v>0.6</v>
      </c>
      <c r="R8" s="9">
        <f t="shared" si="6"/>
        <v>4.6607575757575752</v>
      </c>
      <c r="S8" s="26">
        <v>5</v>
      </c>
    </row>
    <row r="9" spans="1:19">
      <c r="A9" s="22">
        <v>6</v>
      </c>
      <c r="B9" s="6" t="s">
        <v>37</v>
      </c>
      <c r="C9" s="6" t="s">
        <v>38</v>
      </c>
      <c r="D9" s="23"/>
      <c r="E9" s="23"/>
      <c r="F9" s="24">
        <v>108</v>
      </c>
      <c r="G9" s="25">
        <f t="shared" si="0"/>
        <v>0.9</v>
      </c>
      <c r="H9" s="24">
        <v>88</v>
      </c>
      <c r="I9" s="25">
        <f t="shared" si="1"/>
        <v>0.8</v>
      </c>
      <c r="J9" s="24">
        <v>98</v>
      </c>
      <c r="K9" s="25">
        <f t="shared" si="2"/>
        <v>0.44545454545454544</v>
      </c>
      <c r="L9" s="24">
        <v>57</v>
      </c>
      <c r="M9" s="25">
        <f t="shared" si="3"/>
        <v>0.56999999999999995</v>
      </c>
      <c r="N9" s="24">
        <v>70</v>
      </c>
      <c r="O9" s="25">
        <f t="shared" si="4"/>
        <v>0.875</v>
      </c>
      <c r="P9" s="24">
        <v>60</v>
      </c>
      <c r="Q9" s="25">
        <f t="shared" si="5"/>
        <v>0.6</v>
      </c>
      <c r="R9" s="9">
        <f t="shared" si="6"/>
        <v>4.1904545454545454</v>
      </c>
      <c r="S9" s="26">
        <v>6</v>
      </c>
    </row>
    <row r="10" spans="1:19">
      <c r="A10" s="22">
        <v>7</v>
      </c>
      <c r="B10" s="6" t="s">
        <v>21</v>
      </c>
      <c r="C10" s="6" t="s">
        <v>29</v>
      </c>
      <c r="D10" s="23"/>
      <c r="E10" s="23"/>
      <c r="F10" s="24">
        <v>113</v>
      </c>
      <c r="G10" s="25">
        <f t="shared" si="0"/>
        <v>0.94166666666666665</v>
      </c>
      <c r="H10" s="24">
        <v>86</v>
      </c>
      <c r="I10" s="25">
        <f t="shared" si="1"/>
        <v>0.78181818181818186</v>
      </c>
      <c r="J10" s="24">
        <v>102</v>
      </c>
      <c r="K10" s="25">
        <f t="shared" si="2"/>
        <v>0.46363636363636362</v>
      </c>
      <c r="L10" s="24">
        <v>41</v>
      </c>
      <c r="M10" s="25">
        <f t="shared" si="3"/>
        <v>0.41</v>
      </c>
      <c r="N10" s="24">
        <v>70</v>
      </c>
      <c r="O10" s="25">
        <f t="shared" si="4"/>
        <v>0.875</v>
      </c>
      <c r="P10" s="24">
        <v>60</v>
      </c>
      <c r="Q10" s="25">
        <f t="shared" si="5"/>
        <v>0.6</v>
      </c>
      <c r="R10" s="9">
        <f t="shared" si="6"/>
        <v>4.0721212121212123</v>
      </c>
      <c r="S10" s="26">
        <v>7</v>
      </c>
    </row>
    <row r="11" spans="1:19">
      <c r="A11" s="22">
        <v>8</v>
      </c>
      <c r="B11" s="6" t="s">
        <v>32</v>
      </c>
      <c r="C11" s="6" t="s">
        <v>33</v>
      </c>
      <c r="D11" s="23"/>
      <c r="E11" s="23"/>
      <c r="F11" s="24">
        <v>108</v>
      </c>
      <c r="G11" s="25">
        <f t="shared" si="0"/>
        <v>0.9</v>
      </c>
      <c r="H11" s="24">
        <v>68</v>
      </c>
      <c r="I11" s="25">
        <f t="shared" si="1"/>
        <v>0.61818181818181817</v>
      </c>
      <c r="J11" s="24">
        <v>133</v>
      </c>
      <c r="K11" s="25">
        <f t="shared" si="2"/>
        <v>0.6045454545454545</v>
      </c>
      <c r="L11" s="24">
        <v>63</v>
      </c>
      <c r="M11" s="25">
        <f t="shared" si="3"/>
        <v>0.63</v>
      </c>
      <c r="N11" s="24">
        <v>75</v>
      </c>
      <c r="O11" s="25">
        <f t="shared" si="4"/>
        <v>0.9375</v>
      </c>
      <c r="P11" s="24">
        <v>35</v>
      </c>
      <c r="Q11" s="25">
        <f t="shared" si="5"/>
        <v>0.35</v>
      </c>
      <c r="R11" s="9">
        <f t="shared" si="6"/>
        <v>4.0402272727272726</v>
      </c>
      <c r="S11" s="26">
        <v>8</v>
      </c>
    </row>
    <row r="12" spans="1:19">
      <c r="A12" s="22">
        <v>10</v>
      </c>
      <c r="B12" s="6" t="s">
        <v>30</v>
      </c>
      <c r="C12" s="6" t="s">
        <v>120</v>
      </c>
      <c r="D12" s="23"/>
      <c r="E12" s="23"/>
      <c r="F12" s="24">
        <v>113</v>
      </c>
      <c r="G12" s="25">
        <f t="shared" si="0"/>
        <v>0.94166666666666665</v>
      </c>
      <c r="H12" s="24">
        <v>74</v>
      </c>
      <c r="I12" s="25">
        <f t="shared" si="1"/>
        <v>0.67272727272727273</v>
      </c>
      <c r="J12" s="24">
        <v>81</v>
      </c>
      <c r="K12" s="25">
        <f t="shared" si="2"/>
        <v>0.36818181818181817</v>
      </c>
      <c r="L12" s="24">
        <v>48</v>
      </c>
      <c r="M12" s="25">
        <f t="shared" si="3"/>
        <v>0.48</v>
      </c>
      <c r="N12" s="24">
        <v>75</v>
      </c>
      <c r="O12" s="25">
        <f t="shared" si="4"/>
        <v>0.9375</v>
      </c>
      <c r="P12" s="24">
        <v>60</v>
      </c>
      <c r="Q12" s="25">
        <f t="shared" si="5"/>
        <v>0.6</v>
      </c>
      <c r="R12" s="9">
        <f t="shared" si="6"/>
        <v>4.0000757575757575</v>
      </c>
      <c r="S12" s="26">
        <v>9</v>
      </c>
    </row>
    <row r="13" spans="1:19">
      <c r="A13" s="22">
        <v>13</v>
      </c>
      <c r="B13" s="6" t="s">
        <v>30</v>
      </c>
      <c r="C13" s="6" t="s">
        <v>31</v>
      </c>
      <c r="D13" s="23"/>
      <c r="E13" s="23"/>
      <c r="F13" s="24">
        <v>101</v>
      </c>
      <c r="G13" s="25">
        <f t="shared" si="0"/>
        <v>0.84166666666666667</v>
      </c>
      <c r="H13" s="24">
        <v>56</v>
      </c>
      <c r="I13" s="25">
        <f t="shared" si="1"/>
        <v>0.50909090909090904</v>
      </c>
      <c r="J13" s="24">
        <v>57</v>
      </c>
      <c r="K13" s="25">
        <f t="shared" si="2"/>
        <v>0.25909090909090909</v>
      </c>
      <c r="L13" s="24">
        <v>37</v>
      </c>
      <c r="M13" s="25">
        <f t="shared" si="3"/>
        <v>0.37</v>
      </c>
      <c r="N13" s="24">
        <v>80</v>
      </c>
      <c r="O13" s="25">
        <f t="shared" si="4"/>
        <v>1</v>
      </c>
      <c r="P13" s="24">
        <v>70</v>
      </c>
      <c r="Q13" s="25">
        <f t="shared" si="5"/>
        <v>0.7</v>
      </c>
      <c r="R13" s="9">
        <f t="shared" si="6"/>
        <v>3.6798484848484847</v>
      </c>
      <c r="S13" s="26">
        <v>10</v>
      </c>
    </row>
    <row r="15" spans="1:19" ht="15.75">
      <c r="A15" s="22"/>
      <c r="B15" s="6"/>
      <c r="C15" s="6"/>
      <c r="D15" s="23"/>
      <c r="E15" s="23"/>
      <c r="F15" s="54" t="s">
        <v>111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9"/>
      <c r="S15" s="26"/>
    </row>
    <row r="16" spans="1:19">
      <c r="A16" s="15" t="s">
        <v>104</v>
      </c>
      <c r="B16" s="16" t="s">
        <v>18</v>
      </c>
      <c r="C16" s="16" t="s">
        <v>19</v>
      </c>
      <c r="D16" s="17" t="s">
        <v>105</v>
      </c>
      <c r="E16" s="17" t="s">
        <v>106</v>
      </c>
      <c r="F16" s="18" t="s">
        <v>107</v>
      </c>
      <c r="G16" s="18" t="s">
        <v>20</v>
      </c>
      <c r="H16" s="19" t="s">
        <v>107</v>
      </c>
      <c r="I16" s="19" t="s">
        <v>20</v>
      </c>
      <c r="J16" s="18" t="s">
        <v>107</v>
      </c>
      <c r="K16" s="18" t="s">
        <v>20</v>
      </c>
      <c r="L16" s="19" t="s">
        <v>107</v>
      </c>
      <c r="M16" s="19" t="s">
        <v>20</v>
      </c>
      <c r="N16" s="18" t="s">
        <v>107</v>
      </c>
      <c r="O16" s="18" t="s">
        <v>20</v>
      </c>
      <c r="P16" s="19" t="s">
        <v>107</v>
      </c>
      <c r="Q16" s="19" t="s">
        <v>20</v>
      </c>
      <c r="R16" s="20" t="s">
        <v>20</v>
      </c>
      <c r="S16" s="21" t="s">
        <v>108</v>
      </c>
    </row>
    <row r="17" spans="1:20" ht="15" customHeight="1">
      <c r="A17" s="22">
        <v>17</v>
      </c>
      <c r="B17" s="6" t="s">
        <v>21</v>
      </c>
      <c r="C17" s="6" t="s">
        <v>22</v>
      </c>
      <c r="D17" s="23"/>
      <c r="E17" s="23"/>
      <c r="F17" s="24">
        <v>113</v>
      </c>
      <c r="G17" s="25">
        <f t="shared" ref="G17:G24" si="7">(F17/120)</f>
        <v>0.94166666666666665</v>
      </c>
      <c r="H17" s="24">
        <v>104</v>
      </c>
      <c r="I17" s="25">
        <f t="shared" ref="I17:I24" si="8">(H17/110)</f>
        <v>0.94545454545454544</v>
      </c>
      <c r="J17" s="24">
        <v>87</v>
      </c>
      <c r="K17" s="25">
        <f t="shared" ref="K17:K24" si="9">(J17/220)</f>
        <v>0.39545454545454545</v>
      </c>
      <c r="L17" s="24">
        <v>77</v>
      </c>
      <c r="M17" s="25">
        <f t="shared" ref="M17:M24" si="10">(L17/100)</f>
        <v>0.77</v>
      </c>
      <c r="N17" s="24">
        <v>70</v>
      </c>
      <c r="O17" s="25">
        <f t="shared" ref="O17:O24" si="11">(N17/80)</f>
        <v>0.875</v>
      </c>
      <c r="P17" s="24">
        <v>230</v>
      </c>
      <c r="Q17" s="25">
        <f t="shared" ref="Q17:Q24" si="12">(P17/250)</f>
        <v>0.92</v>
      </c>
      <c r="R17" s="9">
        <f t="shared" ref="R17:R24" si="13">G17+I17+K17+M17+O17+Q17</f>
        <v>4.8475757575757576</v>
      </c>
      <c r="S17" s="26">
        <v>1</v>
      </c>
    </row>
    <row r="18" spans="1:20" ht="15" customHeight="1">
      <c r="A18" s="22">
        <v>5</v>
      </c>
      <c r="B18" s="6" t="s">
        <v>30</v>
      </c>
      <c r="C18" s="6" t="s">
        <v>59</v>
      </c>
      <c r="D18" s="6"/>
      <c r="E18" s="6"/>
      <c r="F18" s="24">
        <v>113</v>
      </c>
      <c r="G18" s="25">
        <f t="shared" si="7"/>
        <v>0.94166666666666665</v>
      </c>
      <c r="H18" s="24">
        <v>62</v>
      </c>
      <c r="I18" s="25">
        <f t="shared" si="8"/>
        <v>0.5636363636363636</v>
      </c>
      <c r="J18" s="24">
        <v>121</v>
      </c>
      <c r="K18" s="25">
        <f t="shared" si="9"/>
        <v>0.55000000000000004</v>
      </c>
      <c r="L18" s="24">
        <v>51</v>
      </c>
      <c r="M18" s="25">
        <f t="shared" si="10"/>
        <v>0.51</v>
      </c>
      <c r="N18" s="24">
        <v>73</v>
      </c>
      <c r="O18" s="25">
        <f t="shared" si="11"/>
        <v>0.91249999999999998</v>
      </c>
      <c r="P18" s="24">
        <v>230</v>
      </c>
      <c r="Q18" s="25">
        <f t="shared" si="12"/>
        <v>0.92</v>
      </c>
      <c r="R18" s="9">
        <f t="shared" si="13"/>
        <v>4.3978030303030309</v>
      </c>
      <c r="S18" s="26">
        <v>2</v>
      </c>
    </row>
    <row r="19" spans="1:20" ht="15" customHeight="1">
      <c r="A19" s="22">
        <v>3</v>
      </c>
      <c r="B19" s="6" t="s">
        <v>45</v>
      </c>
      <c r="C19" s="6" t="s">
        <v>46</v>
      </c>
      <c r="D19" s="6"/>
      <c r="E19" s="6"/>
      <c r="F19" s="24">
        <v>108</v>
      </c>
      <c r="G19" s="25">
        <f t="shared" si="7"/>
        <v>0.9</v>
      </c>
      <c r="H19" s="24">
        <v>85</v>
      </c>
      <c r="I19" s="25">
        <f t="shared" si="8"/>
        <v>0.77272727272727271</v>
      </c>
      <c r="J19" s="24">
        <v>115</v>
      </c>
      <c r="K19" s="25">
        <f t="shared" si="9"/>
        <v>0.52272727272727271</v>
      </c>
      <c r="L19" s="24">
        <v>79</v>
      </c>
      <c r="M19" s="25">
        <f t="shared" si="10"/>
        <v>0.79</v>
      </c>
      <c r="N19" s="24">
        <v>71</v>
      </c>
      <c r="O19" s="25">
        <f t="shared" si="11"/>
        <v>0.88749999999999996</v>
      </c>
      <c r="P19" s="24">
        <v>120</v>
      </c>
      <c r="Q19" s="25">
        <f t="shared" si="12"/>
        <v>0.48</v>
      </c>
      <c r="R19" s="9">
        <f t="shared" si="13"/>
        <v>4.352954545454546</v>
      </c>
      <c r="S19" s="26">
        <v>3</v>
      </c>
    </row>
    <row r="20" spans="1:20" ht="15" customHeight="1">
      <c r="A20" s="22">
        <v>4</v>
      </c>
      <c r="B20" s="6" t="s">
        <v>30</v>
      </c>
      <c r="C20" s="6" t="s">
        <v>65</v>
      </c>
      <c r="D20" s="6"/>
      <c r="E20" s="6"/>
      <c r="F20" s="24">
        <v>115</v>
      </c>
      <c r="G20" s="25">
        <f t="shared" si="7"/>
        <v>0.95833333333333337</v>
      </c>
      <c r="H20" s="24">
        <v>87</v>
      </c>
      <c r="I20" s="25">
        <f t="shared" si="8"/>
        <v>0.79090909090909089</v>
      </c>
      <c r="J20" s="24">
        <v>70</v>
      </c>
      <c r="K20" s="25">
        <f t="shared" si="9"/>
        <v>0.31818181818181818</v>
      </c>
      <c r="L20" s="24">
        <v>62</v>
      </c>
      <c r="M20" s="25">
        <f t="shared" si="10"/>
        <v>0.62</v>
      </c>
      <c r="N20" s="24">
        <v>70</v>
      </c>
      <c r="O20" s="25">
        <f t="shared" si="11"/>
        <v>0.875</v>
      </c>
      <c r="P20" s="24">
        <v>190</v>
      </c>
      <c r="Q20" s="25">
        <f t="shared" si="12"/>
        <v>0.76</v>
      </c>
      <c r="R20" s="9">
        <f t="shared" si="13"/>
        <v>4.3224242424242423</v>
      </c>
      <c r="S20" s="26">
        <v>4</v>
      </c>
    </row>
    <row r="21" spans="1:20" ht="15" customHeight="1">
      <c r="A21" s="22">
        <v>24</v>
      </c>
      <c r="B21" s="6" t="s">
        <v>21</v>
      </c>
      <c r="C21" s="6" t="s">
        <v>29</v>
      </c>
      <c r="D21" s="6"/>
      <c r="E21" s="6"/>
      <c r="F21" s="24">
        <v>111</v>
      </c>
      <c r="G21" s="25">
        <f t="shared" si="7"/>
        <v>0.92500000000000004</v>
      </c>
      <c r="H21" s="24">
        <v>104</v>
      </c>
      <c r="I21" s="25">
        <f t="shared" si="8"/>
        <v>0.94545454545454544</v>
      </c>
      <c r="J21" s="24">
        <v>75</v>
      </c>
      <c r="K21" s="25">
        <f t="shared" si="9"/>
        <v>0.34090909090909088</v>
      </c>
      <c r="L21" s="24">
        <v>60</v>
      </c>
      <c r="M21" s="25">
        <f t="shared" si="10"/>
        <v>0.6</v>
      </c>
      <c r="N21" s="24">
        <v>60</v>
      </c>
      <c r="O21" s="25">
        <f t="shared" si="11"/>
        <v>0.75</v>
      </c>
      <c r="P21" s="24">
        <v>130</v>
      </c>
      <c r="Q21" s="25">
        <f t="shared" si="12"/>
        <v>0.52</v>
      </c>
      <c r="R21" s="9">
        <f t="shared" si="13"/>
        <v>4.081363636363637</v>
      </c>
      <c r="S21" s="26">
        <v>5</v>
      </c>
    </row>
    <row r="22" spans="1:20" ht="15" customHeight="1">
      <c r="A22" s="22">
        <v>16</v>
      </c>
      <c r="B22" s="6" t="s">
        <v>32</v>
      </c>
      <c r="C22" s="6" t="s">
        <v>33</v>
      </c>
      <c r="D22" s="6"/>
      <c r="E22" s="6"/>
      <c r="F22" s="24">
        <v>110</v>
      </c>
      <c r="G22" s="25">
        <f t="shared" si="7"/>
        <v>0.91666666666666663</v>
      </c>
      <c r="H22" s="24">
        <v>64</v>
      </c>
      <c r="I22" s="25">
        <f t="shared" si="8"/>
        <v>0.58181818181818179</v>
      </c>
      <c r="J22" s="24">
        <v>110</v>
      </c>
      <c r="K22" s="25">
        <f t="shared" si="9"/>
        <v>0.5</v>
      </c>
      <c r="L22" s="24">
        <v>56</v>
      </c>
      <c r="M22" s="25">
        <f t="shared" si="10"/>
        <v>0.56000000000000005</v>
      </c>
      <c r="N22" s="24">
        <v>70</v>
      </c>
      <c r="O22" s="25">
        <f t="shared" si="11"/>
        <v>0.875</v>
      </c>
      <c r="P22" s="24">
        <v>140</v>
      </c>
      <c r="Q22" s="25">
        <f t="shared" si="12"/>
        <v>0.56000000000000005</v>
      </c>
      <c r="R22" s="9">
        <f t="shared" si="13"/>
        <v>3.9934848484848486</v>
      </c>
      <c r="S22" s="26">
        <v>6</v>
      </c>
    </row>
    <row r="23" spans="1:20" ht="15" customHeight="1">
      <c r="A23" s="22">
        <v>31</v>
      </c>
      <c r="B23" s="6" t="s">
        <v>41</v>
      </c>
      <c r="C23" s="6" t="s">
        <v>42</v>
      </c>
      <c r="D23" s="6"/>
      <c r="E23" s="6"/>
      <c r="F23" s="24">
        <v>103</v>
      </c>
      <c r="G23" s="25">
        <f t="shared" si="7"/>
        <v>0.85833333333333328</v>
      </c>
      <c r="H23" s="24">
        <v>24</v>
      </c>
      <c r="I23" s="25">
        <f t="shared" si="8"/>
        <v>0.21818181818181817</v>
      </c>
      <c r="J23" s="24">
        <v>13</v>
      </c>
      <c r="K23" s="25">
        <f t="shared" si="9"/>
        <v>5.909090909090909E-2</v>
      </c>
      <c r="L23" s="24">
        <v>39</v>
      </c>
      <c r="M23" s="25">
        <f t="shared" si="10"/>
        <v>0.39</v>
      </c>
      <c r="N23" s="24">
        <v>60</v>
      </c>
      <c r="O23" s="25">
        <f t="shared" si="11"/>
        <v>0.75</v>
      </c>
      <c r="P23" s="24">
        <v>140</v>
      </c>
      <c r="Q23" s="25">
        <f t="shared" si="12"/>
        <v>0.56000000000000005</v>
      </c>
      <c r="R23" s="9">
        <f t="shared" si="13"/>
        <v>2.8356060606060605</v>
      </c>
      <c r="S23" s="26">
        <v>7</v>
      </c>
    </row>
    <row r="24" spans="1:20" ht="15" customHeight="1">
      <c r="A24" s="22">
        <v>21</v>
      </c>
      <c r="B24" s="6" t="s">
        <v>81</v>
      </c>
      <c r="C24" s="6" t="s">
        <v>82</v>
      </c>
      <c r="D24" s="6"/>
      <c r="E24" s="6"/>
      <c r="F24" s="24">
        <v>75</v>
      </c>
      <c r="G24" s="25">
        <f t="shared" si="7"/>
        <v>0.625</v>
      </c>
      <c r="H24" s="24">
        <v>59</v>
      </c>
      <c r="I24" s="25">
        <f t="shared" si="8"/>
        <v>0.53636363636363638</v>
      </c>
      <c r="J24" s="24">
        <v>17</v>
      </c>
      <c r="K24" s="25">
        <f t="shared" si="9"/>
        <v>7.7272727272727271E-2</v>
      </c>
      <c r="L24" s="24">
        <v>38</v>
      </c>
      <c r="M24" s="25">
        <f t="shared" si="10"/>
        <v>0.38</v>
      </c>
      <c r="N24" s="24">
        <v>40</v>
      </c>
      <c r="O24" s="25">
        <f t="shared" si="11"/>
        <v>0.5</v>
      </c>
      <c r="P24" s="24">
        <v>110</v>
      </c>
      <c r="Q24" s="25">
        <f t="shared" si="12"/>
        <v>0.44</v>
      </c>
      <c r="R24" s="9">
        <f t="shared" si="13"/>
        <v>2.5586363636363636</v>
      </c>
      <c r="S24" s="26">
        <v>8</v>
      </c>
    </row>
    <row r="26" spans="1:20" ht="15.75">
      <c r="A26" s="22"/>
      <c r="B26" s="6"/>
      <c r="C26" s="6"/>
      <c r="D26" s="23"/>
      <c r="E26" s="23"/>
      <c r="F26" s="54" t="s">
        <v>114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9"/>
      <c r="S26" s="26"/>
    </row>
    <row r="27" spans="1:20">
      <c r="A27" s="15" t="s">
        <v>104</v>
      </c>
      <c r="B27" s="16" t="s">
        <v>18</v>
      </c>
      <c r="C27" s="16" t="s">
        <v>19</v>
      </c>
      <c r="D27" s="17" t="s">
        <v>105</v>
      </c>
      <c r="E27" s="17" t="s">
        <v>106</v>
      </c>
      <c r="F27" s="18" t="s">
        <v>107</v>
      </c>
      <c r="G27" s="18" t="s">
        <v>20</v>
      </c>
      <c r="H27" s="19" t="s">
        <v>107</v>
      </c>
      <c r="I27" s="19" t="s">
        <v>20</v>
      </c>
      <c r="J27" s="18" t="s">
        <v>107</v>
      </c>
      <c r="K27" s="18" t="s">
        <v>20</v>
      </c>
      <c r="L27" s="19" t="s">
        <v>107</v>
      </c>
      <c r="M27" s="19" t="s">
        <v>20</v>
      </c>
      <c r="N27" s="18" t="s">
        <v>107</v>
      </c>
      <c r="O27" s="18" t="s">
        <v>20</v>
      </c>
      <c r="P27" s="19" t="s">
        <v>107</v>
      </c>
      <c r="Q27" s="19" t="s">
        <v>20</v>
      </c>
      <c r="R27" s="20" t="s">
        <v>20</v>
      </c>
      <c r="S27" s="21" t="s">
        <v>108</v>
      </c>
    </row>
    <row r="28" spans="1:20">
      <c r="A28" s="22">
        <v>11</v>
      </c>
      <c r="B28" s="6" t="s">
        <v>21</v>
      </c>
      <c r="C28" s="6" t="s">
        <v>89</v>
      </c>
      <c r="D28" s="23"/>
      <c r="E28" s="23"/>
      <c r="F28" s="24">
        <v>110</v>
      </c>
      <c r="G28" s="25">
        <f>(F28/120)</f>
        <v>0.91666666666666663</v>
      </c>
      <c r="H28" s="24">
        <v>72</v>
      </c>
      <c r="I28" s="25">
        <f>(H28/110)</f>
        <v>0.65454545454545454</v>
      </c>
      <c r="J28" s="24">
        <v>80</v>
      </c>
      <c r="K28" s="25">
        <f>(J28/220)</f>
        <v>0.36363636363636365</v>
      </c>
      <c r="L28" s="24">
        <v>94</v>
      </c>
      <c r="M28" s="25">
        <f>(L28/100)</f>
        <v>0.94</v>
      </c>
      <c r="N28" s="24">
        <v>70</v>
      </c>
      <c r="O28" s="25">
        <f>(N28/80)</f>
        <v>0.875</v>
      </c>
      <c r="P28" s="24">
        <v>85</v>
      </c>
      <c r="Q28" s="25">
        <f>(P28/100)</f>
        <v>0.85</v>
      </c>
      <c r="R28" s="9">
        <f>G28+I28+K28+M28+O28+Q28</f>
        <v>4.5998484848484846</v>
      </c>
      <c r="S28" s="26">
        <v>1</v>
      </c>
      <c r="T28" s="14" t="s">
        <v>116</v>
      </c>
    </row>
    <row r="29" spans="1:20">
      <c r="A29" s="22">
        <v>14</v>
      </c>
      <c r="B29" s="6" t="s">
        <v>87</v>
      </c>
      <c r="C29" s="6" t="s">
        <v>88</v>
      </c>
      <c r="D29" s="23"/>
      <c r="E29" s="23"/>
      <c r="F29" s="24">
        <v>107</v>
      </c>
      <c r="G29" s="25">
        <f>(F29/120)</f>
        <v>0.89166666666666672</v>
      </c>
      <c r="H29" s="24">
        <v>93</v>
      </c>
      <c r="I29" s="25">
        <f>(H29/110)</f>
        <v>0.84545454545454546</v>
      </c>
      <c r="J29" s="24">
        <v>81</v>
      </c>
      <c r="K29" s="25">
        <f>(J29/220)</f>
        <v>0.36818181818181817</v>
      </c>
      <c r="L29" s="24">
        <v>85</v>
      </c>
      <c r="M29" s="25">
        <f>(L29/100)</f>
        <v>0.85</v>
      </c>
      <c r="N29" s="24">
        <v>70</v>
      </c>
      <c r="O29" s="25">
        <f>(N29/80)</f>
        <v>0.875</v>
      </c>
      <c r="P29" s="24">
        <v>55</v>
      </c>
      <c r="Q29" s="25">
        <f>(P29/100)</f>
        <v>0.55000000000000004</v>
      </c>
      <c r="R29" s="9">
        <f>G29+I29+K29+M29+O29+Q29</f>
        <v>4.3803030303030308</v>
      </c>
      <c r="S29" s="26">
        <v>2</v>
      </c>
      <c r="T29" s="14" t="s">
        <v>116</v>
      </c>
    </row>
    <row r="30" spans="1:20">
      <c r="A30" s="22">
        <v>20</v>
      </c>
      <c r="B30" s="6" t="s">
        <v>23</v>
      </c>
      <c r="C30" s="6" t="s">
        <v>24</v>
      </c>
      <c r="D30" s="17"/>
      <c r="E30" s="17"/>
      <c r="F30" s="24">
        <v>95</v>
      </c>
      <c r="G30" s="25">
        <f>(F30/120)</f>
        <v>0.79166666666666663</v>
      </c>
      <c r="H30" s="24">
        <v>59</v>
      </c>
      <c r="I30" s="25">
        <f>(H30/110)</f>
        <v>0.53636363636363638</v>
      </c>
      <c r="J30" s="24">
        <v>61</v>
      </c>
      <c r="K30" s="25">
        <f>(J30/220)</f>
        <v>0.27727272727272728</v>
      </c>
      <c r="L30" s="24">
        <v>94</v>
      </c>
      <c r="M30" s="25">
        <f>(L30/100)</f>
        <v>0.94</v>
      </c>
      <c r="N30" s="24">
        <v>80</v>
      </c>
      <c r="O30" s="25">
        <f>(N30/80)</f>
        <v>1</v>
      </c>
      <c r="P30" s="24">
        <v>25</v>
      </c>
      <c r="Q30" s="25">
        <f>(P30/100)</f>
        <v>0.25</v>
      </c>
      <c r="R30" s="9">
        <f>G30+I30+K30+M30+O30+Q30</f>
        <v>3.7953030303030304</v>
      </c>
      <c r="S30" s="26">
        <v>3</v>
      </c>
      <c r="T30" s="14" t="s">
        <v>116</v>
      </c>
    </row>
    <row r="31" spans="1:20">
      <c r="A31" s="22">
        <v>9</v>
      </c>
      <c r="B31" s="6" t="s">
        <v>84</v>
      </c>
      <c r="C31" s="6" t="s">
        <v>22</v>
      </c>
      <c r="D31" s="23"/>
      <c r="E31" s="23"/>
      <c r="F31" s="24">
        <v>97</v>
      </c>
      <c r="G31" s="25">
        <f>(F31/120)</f>
        <v>0.80833333333333335</v>
      </c>
      <c r="H31" s="24">
        <v>49</v>
      </c>
      <c r="I31" s="25">
        <f>(H31/110)</f>
        <v>0.44545454545454544</v>
      </c>
      <c r="J31" s="24">
        <v>35</v>
      </c>
      <c r="K31" s="25">
        <f>(J31/220)</f>
        <v>0.15909090909090909</v>
      </c>
      <c r="L31" s="24">
        <v>92</v>
      </c>
      <c r="M31" s="25">
        <f>(L31/100)</f>
        <v>0.92</v>
      </c>
      <c r="N31" s="24">
        <v>55</v>
      </c>
      <c r="O31" s="25">
        <f>(N31/80)</f>
        <v>0.6875</v>
      </c>
      <c r="P31" s="24">
        <v>30</v>
      </c>
      <c r="Q31" s="25">
        <f>(P31/100)</f>
        <v>0.3</v>
      </c>
      <c r="R31" s="9">
        <f>G31+I31+K31+M31+O31+Q31</f>
        <v>3.3203787878787878</v>
      </c>
      <c r="S31" s="26">
        <v>4</v>
      </c>
      <c r="T31" s="14" t="s">
        <v>116</v>
      </c>
    </row>
  </sheetData>
  <mergeCells count="12">
    <mergeCell ref="R2:S2"/>
    <mergeCell ref="F15:Q15"/>
    <mergeCell ref="F26:Q26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0833333333333304" right="0.70833333333333304" top="0.78749999999999998" bottom="0.78749999999999998" header="0.511811023622047" footer="0.511811023622047"/>
  <pageSetup paperSize="9" scale="9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2"/>
  <sheetViews>
    <sheetView zoomScaleNormal="100" workbookViewId="0"/>
  </sheetViews>
  <sheetFormatPr defaultColWidth="9.7109375" defaultRowHeight="15"/>
  <cols>
    <col min="3" max="3" width="12.5703125" style="14" customWidth="1"/>
    <col min="4" max="5" width="11.5703125" style="14" hidden="1" customWidth="1"/>
  </cols>
  <sheetData>
    <row r="1" spans="1:19" ht="15.75">
      <c r="A1" s="60"/>
      <c r="B1" s="60"/>
      <c r="C1" s="60"/>
      <c r="D1" s="60"/>
      <c r="E1" s="60"/>
      <c r="F1" s="54" t="s">
        <v>95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>
      <c r="A2" s="61" t="s">
        <v>96</v>
      </c>
      <c r="B2" s="61"/>
      <c r="C2" s="61"/>
      <c r="D2" s="61"/>
      <c r="E2" s="61"/>
      <c r="F2" s="62" t="s">
        <v>97</v>
      </c>
      <c r="G2" s="62"/>
      <c r="H2" s="63" t="s">
        <v>98</v>
      </c>
      <c r="I2" s="63"/>
      <c r="J2" s="62" t="s">
        <v>99</v>
      </c>
      <c r="K2" s="62"/>
      <c r="L2" s="63" t="s">
        <v>100</v>
      </c>
      <c r="M2" s="63"/>
      <c r="N2" s="62" t="s">
        <v>101</v>
      </c>
      <c r="O2" s="62"/>
      <c r="P2" s="63" t="s">
        <v>102</v>
      </c>
      <c r="Q2" s="63"/>
      <c r="R2" s="59" t="s">
        <v>103</v>
      </c>
      <c r="S2" s="59"/>
    </row>
    <row r="3" spans="1:19">
      <c r="A3" s="15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21" t="s">
        <v>108</v>
      </c>
    </row>
    <row r="4" spans="1:19">
      <c r="A4" s="22">
        <v>9</v>
      </c>
      <c r="B4" s="6" t="s">
        <v>45</v>
      </c>
      <c r="C4" s="6" t="s">
        <v>46</v>
      </c>
      <c r="D4" s="35" t="s">
        <v>121</v>
      </c>
      <c r="E4" s="35"/>
      <c r="F4" s="24">
        <v>95</v>
      </c>
      <c r="G4" s="25">
        <f t="shared" ref="G4:G10" si="0">(F4/120)</f>
        <v>0.79166666666666663</v>
      </c>
      <c r="H4" s="24">
        <v>80</v>
      </c>
      <c r="I4" s="25">
        <f t="shared" ref="I4:I10" si="1">(H4/110)</f>
        <v>0.72727272727272729</v>
      </c>
      <c r="J4" s="24">
        <v>69</v>
      </c>
      <c r="K4" s="25">
        <f t="shared" ref="K4:K10" si="2">(J4/220)</f>
        <v>0.31363636363636366</v>
      </c>
      <c r="L4" s="24">
        <v>73</v>
      </c>
      <c r="M4" s="25">
        <f t="shared" ref="M4:M10" si="3">(L4/100)</f>
        <v>0.73</v>
      </c>
      <c r="N4" s="24">
        <v>75</v>
      </c>
      <c r="O4" s="25">
        <f t="shared" ref="O4:O10" si="4">(N4/80)</f>
        <v>0.9375</v>
      </c>
      <c r="P4" s="24">
        <v>50</v>
      </c>
      <c r="Q4" s="25">
        <f t="shared" ref="Q4:Q10" si="5">(P4/100)</f>
        <v>0.5</v>
      </c>
      <c r="R4" s="9">
        <f t="shared" ref="R4:R10" si="6">G4+I4+K4+M4+O4+Q4</f>
        <v>4.0000757575757575</v>
      </c>
      <c r="S4" s="26">
        <v>1</v>
      </c>
    </row>
    <row r="5" spans="1:19">
      <c r="A5" s="22">
        <v>12</v>
      </c>
      <c r="B5" s="6" t="s">
        <v>39</v>
      </c>
      <c r="C5" s="6" t="s">
        <v>40</v>
      </c>
      <c r="D5" s="6" t="s">
        <v>121</v>
      </c>
      <c r="E5" s="35"/>
      <c r="F5" s="24">
        <v>110</v>
      </c>
      <c r="G5" s="25">
        <f t="shared" si="0"/>
        <v>0.91666666666666663</v>
      </c>
      <c r="H5" s="24">
        <v>84</v>
      </c>
      <c r="I5" s="25">
        <f t="shared" si="1"/>
        <v>0.76363636363636367</v>
      </c>
      <c r="J5" s="24">
        <v>69</v>
      </c>
      <c r="K5" s="25">
        <f t="shared" si="2"/>
        <v>0.31363636363636366</v>
      </c>
      <c r="L5" s="24">
        <v>42</v>
      </c>
      <c r="M5" s="25">
        <f t="shared" si="3"/>
        <v>0.42</v>
      </c>
      <c r="N5" s="24">
        <v>63</v>
      </c>
      <c r="O5" s="25">
        <f t="shared" si="4"/>
        <v>0.78749999999999998</v>
      </c>
      <c r="P5" s="24">
        <v>55</v>
      </c>
      <c r="Q5" s="25">
        <f t="shared" si="5"/>
        <v>0.55000000000000004</v>
      </c>
      <c r="R5" s="9">
        <f t="shared" si="6"/>
        <v>3.7514393939393944</v>
      </c>
      <c r="S5" s="26">
        <v>2</v>
      </c>
    </row>
    <row r="6" spans="1:19">
      <c r="A6" s="22">
        <v>5</v>
      </c>
      <c r="B6" s="6" t="s">
        <v>32</v>
      </c>
      <c r="C6" s="6" t="s">
        <v>33</v>
      </c>
      <c r="D6" s="35" t="s">
        <v>122</v>
      </c>
      <c r="E6" s="35"/>
      <c r="F6" s="24">
        <v>107</v>
      </c>
      <c r="G6" s="25">
        <f t="shared" si="0"/>
        <v>0.89166666666666672</v>
      </c>
      <c r="H6" s="24">
        <v>64</v>
      </c>
      <c r="I6" s="25">
        <f t="shared" si="1"/>
        <v>0.58181818181818179</v>
      </c>
      <c r="J6" s="24">
        <v>139</v>
      </c>
      <c r="K6" s="25">
        <f t="shared" si="2"/>
        <v>0.63181818181818183</v>
      </c>
      <c r="L6" s="24">
        <v>70</v>
      </c>
      <c r="M6" s="25">
        <f t="shared" si="3"/>
        <v>0.7</v>
      </c>
      <c r="N6" s="24">
        <v>43</v>
      </c>
      <c r="O6" s="25">
        <f t="shared" si="4"/>
        <v>0.53749999999999998</v>
      </c>
      <c r="P6" s="24">
        <v>35</v>
      </c>
      <c r="Q6" s="25">
        <f t="shared" si="5"/>
        <v>0.35</v>
      </c>
      <c r="R6" s="9">
        <f t="shared" si="6"/>
        <v>3.6928030303030308</v>
      </c>
      <c r="S6" s="26">
        <v>3</v>
      </c>
    </row>
    <row r="7" spans="1:19">
      <c r="A7" s="22">
        <v>7</v>
      </c>
      <c r="B7" s="6" t="s">
        <v>35</v>
      </c>
      <c r="C7" s="6" t="s">
        <v>36</v>
      </c>
      <c r="D7" s="35" t="s">
        <v>123</v>
      </c>
      <c r="E7" s="35"/>
      <c r="F7" s="24">
        <v>111</v>
      </c>
      <c r="G7" s="25">
        <f t="shared" si="0"/>
        <v>0.92500000000000004</v>
      </c>
      <c r="H7" s="24">
        <v>87</v>
      </c>
      <c r="I7" s="25">
        <f t="shared" si="1"/>
        <v>0.79090909090909089</v>
      </c>
      <c r="J7" s="24">
        <v>82</v>
      </c>
      <c r="K7" s="25">
        <f t="shared" si="2"/>
        <v>0.37272727272727274</v>
      </c>
      <c r="L7" s="24">
        <v>39</v>
      </c>
      <c r="M7" s="25">
        <f t="shared" si="3"/>
        <v>0.39</v>
      </c>
      <c r="N7" s="24">
        <v>35</v>
      </c>
      <c r="O7" s="25">
        <f t="shared" si="4"/>
        <v>0.4375</v>
      </c>
      <c r="P7" s="24">
        <v>55</v>
      </c>
      <c r="Q7" s="25">
        <f t="shared" si="5"/>
        <v>0.55000000000000004</v>
      </c>
      <c r="R7" s="9">
        <f t="shared" si="6"/>
        <v>3.4661363636363633</v>
      </c>
      <c r="S7" s="26">
        <v>4</v>
      </c>
    </row>
    <row r="8" spans="1:19">
      <c r="A8" s="22">
        <v>6</v>
      </c>
      <c r="B8" s="6" t="s">
        <v>21</v>
      </c>
      <c r="C8" s="6" t="s">
        <v>29</v>
      </c>
      <c r="D8" s="35" t="s">
        <v>124</v>
      </c>
      <c r="E8" s="35"/>
      <c r="F8" s="24">
        <v>106</v>
      </c>
      <c r="G8" s="25">
        <f t="shared" si="0"/>
        <v>0.8833333333333333</v>
      </c>
      <c r="H8" s="24">
        <v>65</v>
      </c>
      <c r="I8" s="25">
        <f t="shared" si="1"/>
        <v>0.59090909090909094</v>
      </c>
      <c r="J8" s="24">
        <v>80</v>
      </c>
      <c r="K8" s="25">
        <f t="shared" si="2"/>
        <v>0.36363636363636365</v>
      </c>
      <c r="L8" s="24">
        <v>30</v>
      </c>
      <c r="M8" s="25">
        <f t="shared" si="3"/>
        <v>0.3</v>
      </c>
      <c r="N8" s="24">
        <v>50</v>
      </c>
      <c r="O8" s="25">
        <f t="shared" si="4"/>
        <v>0.625</v>
      </c>
      <c r="P8" s="24">
        <v>65</v>
      </c>
      <c r="Q8" s="25">
        <f t="shared" si="5"/>
        <v>0.65</v>
      </c>
      <c r="R8" s="9">
        <f t="shared" si="6"/>
        <v>3.4128787878787876</v>
      </c>
      <c r="S8" s="26">
        <v>5</v>
      </c>
    </row>
    <row r="9" spans="1:19">
      <c r="A9" s="22">
        <v>10</v>
      </c>
      <c r="B9" s="6" t="s">
        <v>41</v>
      </c>
      <c r="C9" s="6" t="s">
        <v>43</v>
      </c>
      <c r="D9" s="35" t="s">
        <v>123</v>
      </c>
      <c r="E9" s="35"/>
      <c r="F9" s="24">
        <v>102</v>
      </c>
      <c r="G9" s="25">
        <f t="shared" si="0"/>
        <v>0.85</v>
      </c>
      <c r="H9" s="24">
        <v>57</v>
      </c>
      <c r="I9" s="25">
        <f t="shared" si="1"/>
        <v>0.51818181818181819</v>
      </c>
      <c r="J9" s="24">
        <v>75</v>
      </c>
      <c r="K9" s="25">
        <f t="shared" si="2"/>
        <v>0.34090909090909088</v>
      </c>
      <c r="L9" s="24">
        <v>63</v>
      </c>
      <c r="M9" s="25">
        <f t="shared" si="3"/>
        <v>0.63</v>
      </c>
      <c r="N9" s="24">
        <v>45</v>
      </c>
      <c r="O9" s="25">
        <f t="shared" si="4"/>
        <v>0.5625</v>
      </c>
      <c r="P9" s="24">
        <v>50</v>
      </c>
      <c r="Q9" s="25">
        <f t="shared" si="5"/>
        <v>0.5</v>
      </c>
      <c r="R9" s="9">
        <f t="shared" si="6"/>
        <v>3.4015909090909089</v>
      </c>
      <c r="S9" s="26">
        <v>6</v>
      </c>
    </row>
    <row r="10" spans="1:19">
      <c r="A10" s="22">
        <v>8</v>
      </c>
      <c r="B10" s="6" t="s">
        <v>37</v>
      </c>
      <c r="C10" s="6" t="s">
        <v>38</v>
      </c>
      <c r="D10" s="35" t="s">
        <v>122</v>
      </c>
      <c r="E10" s="35"/>
      <c r="F10" s="24">
        <v>100</v>
      </c>
      <c r="G10" s="25">
        <f t="shared" si="0"/>
        <v>0.83333333333333337</v>
      </c>
      <c r="H10" s="24">
        <v>63</v>
      </c>
      <c r="I10" s="25">
        <f t="shared" si="1"/>
        <v>0.57272727272727275</v>
      </c>
      <c r="J10" s="24">
        <v>29</v>
      </c>
      <c r="K10" s="25">
        <f t="shared" si="2"/>
        <v>0.13181818181818181</v>
      </c>
      <c r="L10" s="24">
        <v>51</v>
      </c>
      <c r="M10" s="25">
        <f t="shared" si="3"/>
        <v>0.51</v>
      </c>
      <c r="N10" s="24">
        <v>40</v>
      </c>
      <c r="O10" s="25">
        <f t="shared" si="4"/>
        <v>0.5</v>
      </c>
      <c r="P10" s="24">
        <v>15</v>
      </c>
      <c r="Q10" s="25">
        <f t="shared" si="5"/>
        <v>0.15</v>
      </c>
      <c r="R10" s="9">
        <f t="shared" si="6"/>
        <v>2.6978787878787878</v>
      </c>
      <c r="S10" s="26">
        <v>7</v>
      </c>
    </row>
    <row r="12" spans="1:19" ht="15.75">
      <c r="A12" s="22"/>
      <c r="B12" s="6"/>
      <c r="C12" s="6"/>
      <c r="D12" s="23"/>
      <c r="E12" s="23"/>
      <c r="F12" s="54" t="s">
        <v>111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9"/>
      <c r="S12" s="26"/>
    </row>
    <row r="13" spans="1:19">
      <c r="A13" s="15" t="s">
        <v>104</v>
      </c>
      <c r="B13" s="16" t="s">
        <v>18</v>
      </c>
      <c r="C13" s="16" t="s">
        <v>19</v>
      </c>
      <c r="D13" s="17" t="s">
        <v>105</v>
      </c>
      <c r="E13" s="17" t="s">
        <v>106</v>
      </c>
      <c r="F13" s="18" t="s">
        <v>107</v>
      </c>
      <c r="G13" s="18" t="s">
        <v>20</v>
      </c>
      <c r="H13" s="19" t="s">
        <v>107</v>
      </c>
      <c r="I13" s="19" t="s">
        <v>20</v>
      </c>
      <c r="J13" s="18" t="s">
        <v>107</v>
      </c>
      <c r="K13" s="18" t="s">
        <v>20</v>
      </c>
      <c r="L13" s="19" t="s">
        <v>107</v>
      </c>
      <c r="M13" s="19" t="s">
        <v>20</v>
      </c>
      <c r="N13" s="18" t="s">
        <v>107</v>
      </c>
      <c r="O13" s="18" t="s">
        <v>20</v>
      </c>
      <c r="P13" s="19" t="s">
        <v>107</v>
      </c>
      <c r="Q13" s="19" t="s">
        <v>20</v>
      </c>
      <c r="R13" s="20" t="s">
        <v>20</v>
      </c>
      <c r="S13" s="21" t="s">
        <v>108</v>
      </c>
    </row>
    <row r="14" spans="1:19">
      <c r="A14" s="22">
        <v>13</v>
      </c>
      <c r="B14" s="6" t="s">
        <v>32</v>
      </c>
      <c r="C14" s="6" t="s">
        <v>33</v>
      </c>
      <c r="D14" s="6" t="s">
        <v>122</v>
      </c>
      <c r="E14" s="6"/>
      <c r="F14" s="24">
        <v>94</v>
      </c>
      <c r="G14" s="25">
        <f t="shared" ref="G14:G19" si="7">(F14/120)</f>
        <v>0.78333333333333333</v>
      </c>
      <c r="H14" s="24">
        <v>80</v>
      </c>
      <c r="I14" s="25">
        <f t="shared" ref="I14:I19" si="8">(H14/110)</f>
        <v>0.72727272727272729</v>
      </c>
      <c r="J14" s="24">
        <v>117</v>
      </c>
      <c r="K14" s="25">
        <f t="shared" ref="K14:K19" si="9">(J14/220)</f>
        <v>0.53181818181818186</v>
      </c>
      <c r="L14" s="24">
        <v>66</v>
      </c>
      <c r="M14" s="25">
        <f t="shared" ref="M14:M19" si="10">(L14/100)</f>
        <v>0.66</v>
      </c>
      <c r="N14" s="24">
        <v>70</v>
      </c>
      <c r="O14" s="25">
        <f t="shared" ref="O14:O19" si="11">(N14/80)</f>
        <v>0.875</v>
      </c>
      <c r="P14" s="24">
        <v>250</v>
      </c>
      <c r="Q14" s="25">
        <f t="shared" ref="Q14:Q19" si="12">(P14/250)</f>
        <v>1</v>
      </c>
      <c r="R14" s="9">
        <f t="shared" ref="R14:R19" si="13">G14+I14+K14+M14+O14+Q14</f>
        <v>4.5774242424242431</v>
      </c>
      <c r="S14" s="26">
        <v>1</v>
      </c>
    </row>
    <row r="15" spans="1:19">
      <c r="A15" s="22">
        <v>3</v>
      </c>
      <c r="B15" s="6" t="s">
        <v>30</v>
      </c>
      <c r="C15" s="6" t="s">
        <v>59</v>
      </c>
      <c r="D15" s="6" t="s">
        <v>125</v>
      </c>
      <c r="E15" s="6"/>
      <c r="F15" s="24">
        <v>101</v>
      </c>
      <c r="G15" s="25">
        <f t="shared" si="7"/>
        <v>0.84166666666666667</v>
      </c>
      <c r="H15" s="24">
        <v>75</v>
      </c>
      <c r="I15" s="25">
        <f t="shared" si="8"/>
        <v>0.68181818181818177</v>
      </c>
      <c r="J15" s="24">
        <v>83</v>
      </c>
      <c r="K15" s="25">
        <f t="shared" si="9"/>
        <v>0.37727272727272726</v>
      </c>
      <c r="L15" s="24">
        <v>56</v>
      </c>
      <c r="M15" s="25">
        <f t="shared" si="10"/>
        <v>0.56000000000000005</v>
      </c>
      <c r="N15" s="24">
        <v>74</v>
      </c>
      <c r="O15" s="25">
        <f t="shared" si="11"/>
        <v>0.92500000000000004</v>
      </c>
      <c r="P15" s="24">
        <v>210</v>
      </c>
      <c r="Q15" s="25">
        <f t="shared" si="12"/>
        <v>0.84</v>
      </c>
      <c r="R15" s="9">
        <f t="shared" si="13"/>
        <v>4.2257575757575756</v>
      </c>
      <c r="S15" s="26">
        <v>2</v>
      </c>
    </row>
    <row r="16" spans="1:19">
      <c r="A16" s="22">
        <v>1</v>
      </c>
      <c r="B16" s="6" t="s">
        <v>45</v>
      </c>
      <c r="C16" s="6" t="s">
        <v>46</v>
      </c>
      <c r="D16" s="35" t="s">
        <v>121</v>
      </c>
      <c r="E16" s="35"/>
      <c r="F16" s="24">
        <v>107</v>
      </c>
      <c r="G16" s="25">
        <f t="shared" si="7"/>
        <v>0.89166666666666672</v>
      </c>
      <c r="H16" s="24">
        <v>74</v>
      </c>
      <c r="I16" s="25">
        <f t="shared" si="8"/>
        <v>0.67272727272727273</v>
      </c>
      <c r="J16" s="24">
        <v>69</v>
      </c>
      <c r="K16" s="25">
        <f t="shared" si="9"/>
        <v>0.31363636363636366</v>
      </c>
      <c r="L16" s="24">
        <v>68</v>
      </c>
      <c r="M16" s="25">
        <f t="shared" si="10"/>
        <v>0.68</v>
      </c>
      <c r="N16" s="24">
        <v>74</v>
      </c>
      <c r="O16" s="25">
        <f t="shared" si="11"/>
        <v>0.92500000000000004</v>
      </c>
      <c r="P16" s="24">
        <v>140</v>
      </c>
      <c r="Q16" s="25">
        <f t="shared" si="12"/>
        <v>0.56000000000000005</v>
      </c>
      <c r="R16" s="9">
        <f t="shared" si="13"/>
        <v>4.043030303030303</v>
      </c>
      <c r="S16" s="26">
        <v>3</v>
      </c>
    </row>
    <row r="17" spans="1:20">
      <c r="A17" s="22">
        <v>4</v>
      </c>
      <c r="B17" s="6" t="s">
        <v>39</v>
      </c>
      <c r="C17" s="6" t="s">
        <v>40</v>
      </c>
      <c r="D17" s="6" t="s">
        <v>121</v>
      </c>
      <c r="E17" s="6"/>
      <c r="F17" s="24">
        <v>108</v>
      </c>
      <c r="G17" s="25">
        <f t="shared" si="7"/>
        <v>0.9</v>
      </c>
      <c r="H17" s="24">
        <v>75</v>
      </c>
      <c r="I17" s="25">
        <f t="shared" si="8"/>
        <v>0.68181818181818177</v>
      </c>
      <c r="J17" s="24">
        <v>84</v>
      </c>
      <c r="K17" s="25">
        <f t="shared" si="9"/>
        <v>0.38181818181818183</v>
      </c>
      <c r="L17" s="24">
        <v>33</v>
      </c>
      <c r="M17" s="25">
        <f t="shared" si="10"/>
        <v>0.33</v>
      </c>
      <c r="N17" s="24">
        <v>60</v>
      </c>
      <c r="O17" s="25">
        <f t="shared" si="11"/>
        <v>0.75</v>
      </c>
      <c r="P17" s="24">
        <v>130</v>
      </c>
      <c r="Q17" s="25">
        <f t="shared" si="12"/>
        <v>0.52</v>
      </c>
      <c r="R17" s="9">
        <f t="shared" si="13"/>
        <v>3.5636363636363635</v>
      </c>
      <c r="S17" s="26">
        <v>4</v>
      </c>
    </row>
    <row r="18" spans="1:20">
      <c r="A18" s="22">
        <v>14</v>
      </c>
      <c r="B18" s="6" t="s">
        <v>21</v>
      </c>
      <c r="C18" s="6" t="s">
        <v>29</v>
      </c>
      <c r="D18" s="6" t="s">
        <v>124</v>
      </c>
      <c r="E18" s="6"/>
      <c r="F18" s="24">
        <v>78</v>
      </c>
      <c r="G18" s="25">
        <f t="shared" si="7"/>
        <v>0.65</v>
      </c>
      <c r="H18" s="24">
        <v>67</v>
      </c>
      <c r="I18" s="25">
        <f t="shared" si="8"/>
        <v>0.60909090909090913</v>
      </c>
      <c r="J18" s="24">
        <v>123</v>
      </c>
      <c r="K18" s="25">
        <f t="shared" si="9"/>
        <v>0.55909090909090908</v>
      </c>
      <c r="L18" s="24">
        <v>18</v>
      </c>
      <c r="M18" s="25">
        <f t="shared" si="10"/>
        <v>0.18</v>
      </c>
      <c r="N18" s="24">
        <v>50</v>
      </c>
      <c r="O18" s="25">
        <f t="shared" si="11"/>
        <v>0.625</v>
      </c>
      <c r="P18" s="24">
        <v>170</v>
      </c>
      <c r="Q18" s="25">
        <f t="shared" si="12"/>
        <v>0.68</v>
      </c>
      <c r="R18" s="9">
        <f t="shared" si="13"/>
        <v>3.3031818181818182</v>
      </c>
      <c r="S18" s="26">
        <v>5</v>
      </c>
    </row>
    <row r="19" spans="1:20">
      <c r="A19" s="22">
        <v>2</v>
      </c>
      <c r="B19" s="6" t="s">
        <v>21</v>
      </c>
      <c r="C19" s="6" t="s">
        <v>62</v>
      </c>
      <c r="D19" s="6" t="s">
        <v>123</v>
      </c>
      <c r="E19" s="6"/>
      <c r="F19" s="24">
        <v>74</v>
      </c>
      <c r="G19" s="25">
        <f t="shared" si="7"/>
        <v>0.6166666666666667</v>
      </c>
      <c r="H19" s="24">
        <v>62</v>
      </c>
      <c r="I19" s="25">
        <f t="shared" si="8"/>
        <v>0.5636363636363636</v>
      </c>
      <c r="J19" s="24">
        <v>64</v>
      </c>
      <c r="K19" s="25">
        <f t="shared" si="9"/>
        <v>0.29090909090909089</v>
      </c>
      <c r="L19" s="24">
        <v>52</v>
      </c>
      <c r="M19" s="25">
        <f t="shared" si="10"/>
        <v>0.52</v>
      </c>
      <c r="N19" s="24">
        <v>61</v>
      </c>
      <c r="O19" s="25">
        <f t="shared" si="11"/>
        <v>0.76249999999999996</v>
      </c>
      <c r="P19" s="24">
        <v>70</v>
      </c>
      <c r="Q19" s="25">
        <f t="shared" si="12"/>
        <v>0.28000000000000003</v>
      </c>
      <c r="R19" s="9">
        <f t="shared" si="13"/>
        <v>3.0337121212121216</v>
      </c>
      <c r="S19" s="26">
        <v>6</v>
      </c>
    </row>
    <row r="21" spans="1:20" ht="15.75">
      <c r="A21" s="22"/>
      <c r="B21" s="6"/>
      <c r="C21" s="6"/>
      <c r="D21" s="23"/>
      <c r="E21" s="23"/>
      <c r="F21" s="54" t="s">
        <v>114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9"/>
      <c r="S21" s="26"/>
    </row>
    <row r="22" spans="1:20">
      <c r="A22" s="15" t="s">
        <v>104</v>
      </c>
      <c r="B22" s="16" t="s">
        <v>18</v>
      </c>
      <c r="C22" s="16" t="s">
        <v>19</v>
      </c>
      <c r="D22" s="17" t="s">
        <v>105</v>
      </c>
      <c r="E22" s="17" t="s">
        <v>106</v>
      </c>
      <c r="F22" s="18" t="s">
        <v>107</v>
      </c>
      <c r="G22" s="18" t="s">
        <v>20</v>
      </c>
      <c r="H22" s="19" t="s">
        <v>107</v>
      </c>
      <c r="I22" s="19" t="s">
        <v>20</v>
      </c>
      <c r="J22" s="18" t="s">
        <v>107</v>
      </c>
      <c r="K22" s="18" t="s">
        <v>20</v>
      </c>
      <c r="L22" s="19" t="s">
        <v>107</v>
      </c>
      <c r="M22" s="19" t="s">
        <v>20</v>
      </c>
      <c r="N22" s="18" t="s">
        <v>107</v>
      </c>
      <c r="O22" s="18" t="s">
        <v>20</v>
      </c>
      <c r="P22" s="19" t="s">
        <v>107</v>
      </c>
      <c r="Q22" s="19" t="s">
        <v>20</v>
      </c>
      <c r="R22" s="20" t="s">
        <v>20</v>
      </c>
      <c r="S22" s="21" t="s">
        <v>108</v>
      </c>
    </row>
    <row r="23" spans="1:20" hidden="1">
      <c r="A23" s="22">
        <v>1</v>
      </c>
      <c r="B23" s="6"/>
      <c r="C23" s="6"/>
      <c r="D23" s="35"/>
      <c r="E23" s="35"/>
      <c r="F23" s="36">
        <v>0</v>
      </c>
      <c r="G23" s="37">
        <f t="shared" ref="G23:G32" si="14">(F23/120)</f>
        <v>0</v>
      </c>
      <c r="H23" s="36">
        <v>0</v>
      </c>
      <c r="I23" s="37">
        <f t="shared" ref="I23:I32" si="15">(H23/110)</f>
        <v>0</v>
      </c>
      <c r="J23" s="36">
        <v>0</v>
      </c>
      <c r="K23" s="37">
        <f t="shared" ref="K23:K32" si="16">(J23/220)</f>
        <v>0</v>
      </c>
      <c r="L23" s="36">
        <v>0</v>
      </c>
      <c r="M23" s="37">
        <f t="shared" ref="M23:M32" si="17">(L23/100)</f>
        <v>0</v>
      </c>
      <c r="N23" s="36">
        <v>0</v>
      </c>
      <c r="O23" s="37">
        <f t="shared" ref="O23:O32" si="18">(N23/80)</f>
        <v>0</v>
      </c>
      <c r="P23" s="36">
        <v>0</v>
      </c>
      <c r="Q23" s="37">
        <f t="shared" ref="Q23:Q32" si="19">(P23/100)</f>
        <v>0</v>
      </c>
      <c r="R23" s="38">
        <f t="shared" ref="R23:R32" si="20">G23+I23+K23+M23+O23+Q23</f>
        <v>0</v>
      </c>
      <c r="S23" s="26">
        <v>1</v>
      </c>
      <c r="T23" s="14" t="s">
        <v>116</v>
      </c>
    </row>
    <row r="24" spans="1:20" hidden="1">
      <c r="A24" s="22">
        <v>2</v>
      </c>
      <c r="B24" s="6"/>
      <c r="C24" s="6"/>
      <c r="D24" s="35"/>
      <c r="E24" s="35"/>
      <c r="F24" s="36">
        <v>0</v>
      </c>
      <c r="G24" s="37">
        <f t="shared" si="14"/>
        <v>0</v>
      </c>
      <c r="H24" s="36">
        <v>0</v>
      </c>
      <c r="I24" s="37">
        <f t="shared" si="15"/>
        <v>0</v>
      </c>
      <c r="J24" s="36">
        <v>0</v>
      </c>
      <c r="K24" s="37">
        <f t="shared" si="16"/>
        <v>0</v>
      </c>
      <c r="L24" s="36">
        <v>0</v>
      </c>
      <c r="M24" s="37">
        <f t="shared" si="17"/>
        <v>0</v>
      </c>
      <c r="N24" s="36">
        <v>0</v>
      </c>
      <c r="O24" s="37">
        <f t="shared" si="18"/>
        <v>0</v>
      </c>
      <c r="P24" s="36">
        <v>0</v>
      </c>
      <c r="Q24" s="37">
        <f t="shared" si="19"/>
        <v>0</v>
      </c>
      <c r="R24" s="38">
        <f t="shared" si="20"/>
        <v>0</v>
      </c>
      <c r="S24" s="26">
        <v>2</v>
      </c>
      <c r="T24" s="14" t="s">
        <v>116</v>
      </c>
    </row>
    <row r="25" spans="1:20" hidden="1">
      <c r="A25" s="22">
        <v>3</v>
      </c>
      <c r="B25" s="6"/>
      <c r="C25" s="6"/>
      <c r="D25" s="35"/>
      <c r="E25" s="35"/>
      <c r="F25" s="36">
        <v>0</v>
      </c>
      <c r="G25" s="37">
        <f t="shared" si="14"/>
        <v>0</v>
      </c>
      <c r="H25" s="36">
        <v>0</v>
      </c>
      <c r="I25" s="37">
        <f t="shared" si="15"/>
        <v>0</v>
      </c>
      <c r="J25" s="36">
        <v>0</v>
      </c>
      <c r="K25" s="37">
        <f t="shared" si="16"/>
        <v>0</v>
      </c>
      <c r="L25" s="36">
        <v>0</v>
      </c>
      <c r="M25" s="37">
        <f t="shared" si="17"/>
        <v>0</v>
      </c>
      <c r="N25" s="36">
        <v>0</v>
      </c>
      <c r="O25" s="37">
        <f t="shared" si="18"/>
        <v>0</v>
      </c>
      <c r="P25" s="36">
        <v>0</v>
      </c>
      <c r="Q25" s="37">
        <f t="shared" si="19"/>
        <v>0</v>
      </c>
      <c r="R25" s="38">
        <f t="shared" si="20"/>
        <v>0</v>
      </c>
      <c r="S25" s="26">
        <v>2</v>
      </c>
      <c r="T25" s="14" t="s">
        <v>116</v>
      </c>
    </row>
    <row r="26" spans="1:20" hidden="1">
      <c r="A26" s="22">
        <v>4</v>
      </c>
      <c r="B26" s="6"/>
      <c r="C26" s="6"/>
      <c r="D26" s="35"/>
      <c r="E26" s="35"/>
      <c r="F26" s="36">
        <v>0</v>
      </c>
      <c r="G26" s="37">
        <f t="shared" si="14"/>
        <v>0</v>
      </c>
      <c r="H26" s="36">
        <v>0</v>
      </c>
      <c r="I26" s="37">
        <f t="shared" si="15"/>
        <v>0</v>
      </c>
      <c r="J26" s="36">
        <v>0</v>
      </c>
      <c r="K26" s="37">
        <f t="shared" si="16"/>
        <v>0</v>
      </c>
      <c r="L26" s="36">
        <v>0</v>
      </c>
      <c r="M26" s="37">
        <f t="shared" si="17"/>
        <v>0</v>
      </c>
      <c r="N26" s="36">
        <v>0</v>
      </c>
      <c r="O26" s="37">
        <f t="shared" si="18"/>
        <v>0</v>
      </c>
      <c r="P26" s="36">
        <v>0</v>
      </c>
      <c r="Q26" s="37">
        <f t="shared" si="19"/>
        <v>0</v>
      </c>
      <c r="R26" s="38">
        <f t="shared" si="20"/>
        <v>0</v>
      </c>
      <c r="S26" s="26">
        <v>2</v>
      </c>
      <c r="T26" s="14" t="s">
        <v>116</v>
      </c>
    </row>
    <row r="27" spans="1:20" hidden="1">
      <c r="A27" s="22">
        <v>5</v>
      </c>
      <c r="B27" s="6"/>
      <c r="C27" s="6"/>
      <c r="D27" s="35"/>
      <c r="E27" s="35"/>
      <c r="F27" s="36">
        <v>0</v>
      </c>
      <c r="G27" s="37">
        <f t="shared" si="14"/>
        <v>0</v>
      </c>
      <c r="H27" s="36">
        <v>0</v>
      </c>
      <c r="I27" s="37">
        <f t="shared" si="15"/>
        <v>0</v>
      </c>
      <c r="J27" s="36">
        <v>0</v>
      </c>
      <c r="K27" s="37">
        <f t="shared" si="16"/>
        <v>0</v>
      </c>
      <c r="L27" s="36">
        <v>0</v>
      </c>
      <c r="M27" s="37">
        <f t="shared" si="17"/>
        <v>0</v>
      </c>
      <c r="N27" s="36">
        <v>0</v>
      </c>
      <c r="O27" s="37">
        <f t="shared" si="18"/>
        <v>0</v>
      </c>
      <c r="P27" s="36">
        <v>0</v>
      </c>
      <c r="Q27" s="37">
        <f t="shared" si="19"/>
        <v>0</v>
      </c>
      <c r="R27" s="38">
        <f t="shared" si="20"/>
        <v>0</v>
      </c>
      <c r="S27" s="26">
        <v>2</v>
      </c>
      <c r="T27" s="14" t="s">
        <v>116</v>
      </c>
    </row>
    <row r="28" spans="1:20" hidden="1">
      <c r="A28" s="22">
        <v>6</v>
      </c>
      <c r="B28" s="6"/>
      <c r="C28" s="6"/>
      <c r="D28" s="35"/>
      <c r="E28" s="35"/>
      <c r="F28" s="36">
        <v>0</v>
      </c>
      <c r="G28" s="37">
        <f t="shared" si="14"/>
        <v>0</v>
      </c>
      <c r="H28" s="36">
        <v>0</v>
      </c>
      <c r="I28" s="37">
        <f t="shared" si="15"/>
        <v>0</v>
      </c>
      <c r="J28" s="36">
        <v>0</v>
      </c>
      <c r="K28" s="37">
        <f t="shared" si="16"/>
        <v>0</v>
      </c>
      <c r="L28" s="36">
        <v>0</v>
      </c>
      <c r="M28" s="37">
        <f t="shared" si="17"/>
        <v>0</v>
      </c>
      <c r="N28" s="36">
        <v>0</v>
      </c>
      <c r="O28" s="37">
        <f t="shared" si="18"/>
        <v>0</v>
      </c>
      <c r="P28" s="36">
        <v>0</v>
      </c>
      <c r="Q28" s="37">
        <f t="shared" si="19"/>
        <v>0</v>
      </c>
      <c r="R28" s="38">
        <f t="shared" si="20"/>
        <v>0</v>
      </c>
      <c r="S28" s="26">
        <v>2</v>
      </c>
      <c r="T28" s="14" t="s">
        <v>116</v>
      </c>
    </row>
    <row r="29" spans="1:20" hidden="1">
      <c r="A29" s="22">
        <v>7</v>
      </c>
      <c r="B29" s="6"/>
      <c r="C29" s="6"/>
      <c r="D29" s="35"/>
      <c r="E29" s="35"/>
      <c r="F29" s="36">
        <v>0</v>
      </c>
      <c r="G29" s="37">
        <f t="shared" si="14"/>
        <v>0</v>
      </c>
      <c r="H29" s="36">
        <v>0</v>
      </c>
      <c r="I29" s="37">
        <f t="shared" si="15"/>
        <v>0</v>
      </c>
      <c r="J29" s="36">
        <v>0</v>
      </c>
      <c r="K29" s="37">
        <f t="shared" si="16"/>
        <v>0</v>
      </c>
      <c r="L29" s="36">
        <v>0</v>
      </c>
      <c r="M29" s="37">
        <f t="shared" si="17"/>
        <v>0</v>
      </c>
      <c r="N29" s="36">
        <v>0</v>
      </c>
      <c r="O29" s="37">
        <f t="shared" si="18"/>
        <v>0</v>
      </c>
      <c r="P29" s="36">
        <v>0</v>
      </c>
      <c r="Q29" s="37">
        <f t="shared" si="19"/>
        <v>0</v>
      </c>
      <c r="R29" s="38">
        <f t="shared" si="20"/>
        <v>0</v>
      </c>
      <c r="S29" s="26">
        <v>2</v>
      </c>
      <c r="T29" s="14" t="s">
        <v>116</v>
      </c>
    </row>
    <row r="30" spans="1:20" hidden="1">
      <c r="A30" s="22">
        <v>8</v>
      </c>
      <c r="B30" s="6"/>
      <c r="C30" s="6"/>
      <c r="D30" s="35"/>
      <c r="E30" s="35"/>
      <c r="F30" s="36">
        <v>0</v>
      </c>
      <c r="G30" s="37">
        <f t="shared" si="14"/>
        <v>0</v>
      </c>
      <c r="H30" s="36">
        <v>0</v>
      </c>
      <c r="I30" s="37">
        <f t="shared" si="15"/>
        <v>0</v>
      </c>
      <c r="J30" s="36">
        <v>0</v>
      </c>
      <c r="K30" s="37">
        <f t="shared" si="16"/>
        <v>0</v>
      </c>
      <c r="L30" s="36">
        <v>0</v>
      </c>
      <c r="M30" s="37">
        <f t="shared" si="17"/>
        <v>0</v>
      </c>
      <c r="N30" s="36">
        <v>0</v>
      </c>
      <c r="O30" s="37">
        <f t="shared" si="18"/>
        <v>0</v>
      </c>
      <c r="P30" s="36">
        <v>0</v>
      </c>
      <c r="Q30" s="37">
        <f t="shared" si="19"/>
        <v>0</v>
      </c>
      <c r="R30" s="38">
        <f t="shared" si="20"/>
        <v>0</v>
      </c>
      <c r="S30" s="26">
        <v>2</v>
      </c>
      <c r="T30" s="14" t="s">
        <v>116</v>
      </c>
    </row>
    <row r="31" spans="1:20" hidden="1">
      <c r="A31" s="22">
        <v>9</v>
      </c>
      <c r="B31" s="6"/>
      <c r="C31" s="6"/>
      <c r="D31" s="35"/>
      <c r="E31" s="35"/>
      <c r="F31" s="36">
        <v>0</v>
      </c>
      <c r="G31" s="37">
        <f t="shared" si="14"/>
        <v>0</v>
      </c>
      <c r="H31" s="36">
        <v>0</v>
      </c>
      <c r="I31" s="37">
        <f t="shared" si="15"/>
        <v>0</v>
      </c>
      <c r="J31" s="36">
        <v>0</v>
      </c>
      <c r="K31" s="37">
        <f t="shared" si="16"/>
        <v>0</v>
      </c>
      <c r="L31" s="36">
        <v>0</v>
      </c>
      <c r="M31" s="37">
        <f t="shared" si="17"/>
        <v>0</v>
      </c>
      <c r="N31" s="36">
        <v>0</v>
      </c>
      <c r="O31" s="37">
        <f t="shared" si="18"/>
        <v>0</v>
      </c>
      <c r="P31" s="36">
        <v>0</v>
      </c>
      <c r="Q31" s="37">
        <f t="shared" si="19"/>
        <v>0</v>
      </c>
      <c r="R31" s="38">
        <f t="shared" si="20"/>
        <v>0</v>
      </c>
      <c r="S31" s="26">
        <v>3</v>
      </c>
      <c r="T31" s="14" t="s">
        <v>116</v>
      </c>
    </row>
    <row r="32" spans="1:20" hidden="1">
      <c r="A32" s="22">
        <v>10</v>
      </c>
      <c r="B32" s="6"/>
      <c r="C32" s="6"/>
      <c r="D32" s="35"/>
      <c r="E32" s="35"/>
      <c r="F32" s="36">
        <v>0</v>
      </c>
      <c r="G32" s="37">
        <f t="shared" si="14"/>
        <v>0</v>
      </c>
      <c r="H32" s="36">
        <v>0</v>
      </c>
      <c r="I32" s="37">
        <f t="shared" si="15"/>
        <v>0</v>
      </c>
      <c r="J32" s="36">
        <v>0</v>
      </c>
      <c r="K32" s="37">
        <f t="shared" si="16"/>
        <v>0</v>
      </c>
      <c r="L32" s="36">
        <v>0</v>
      </c>
      <c r="M32" s="37">
        <f t="shared" si="17"/>
        <v>0</v>
      </c>
      <c r="N32" s="36">
        <v>0</v>
      </c>
      <c r="O32" s="37">
        <f t="shared" si="18"/>
        <v>0</v>
      </c>
      <c r="P32" s="36">
        <v>0</v>
      </c>
      <c r="Q32" s="37">
        <f t="shared" si="19"/>
        <v>0</v>
      </c>
      <c r="R32" s="38">
        <f t="shared" si="20"/>
        <v>0</v>
      </c>
      <c r="S32" s="26">
        <v>4</v>
      </c>
      <c r="T32" s="14" t="s">
        <v>116</v>
      </c>
    </row>
  </sheetData>
  <mergeCells count="12">
    <mergeCell ref="R2:S2"/>
    <mergeCell ref="F12:Q12"/>
    <mergeCell ref="F21:Q21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5"/>
  <sheetViews>
    <sheetView zoomScaleNormal="100" workbookViewId="0">
      <selection activeCell="B17" sqref="B17"/>
    </sheetView>
  </sheetViews>
  <sheetFormatPr defaultColWidth="9" defaultRowHeight="15"/>
  <cols>
    <col min="1" max="1" width="6.140625" style="14" customWidth="1"/>
    <col min="2" max="2" width="11.85546875" style="14" customWidth="1"/>
    <col min="3" max="3" width="15" style="14" customWidth="1"/>
    <col min="4" max="4" width="17.28515625" style="14" hidden="1" customWidth="1"/>
    <col min="5" max="5" width="24.140625" style="14" hidden="1" customWidth="1"/>
    <col min="6" max="6" width="6.7109375" style="14" customWidth="1"/>
    <col min="7" max="7" width="6" style="14" customWidth="1"/>
    <col min="8" max="8" width="5.28515625" style="14" customWidth="1"/>
    <col min="9" max="9" width="6.28515625" style="14" customWidth="1"/>
    <col min="10" max="10" width="6.7109375" style="14" customWidth="1"/>
    <col min="11" max="11" width="7.85546875" style="14" customWidth="1"/>
    <col min="12" max="12" width="6.5703125" style="14" customWidth="1"/>
    <col min="14" max="14" width="7.28515625" style="14" customWidth="1"/>
    <col min="16" max="16" width="7.42578125" style="14" customWidth="1"/>
    <col min="19" max="19" width="6.42578125" style="14" customWidth="1"/>
    <col min="20" max="20" width="13.5703125" style="14" customWidth="1"/>
  </cols>
  <sheetData>
    <row r="1" spans="1:19" ht="15.75">
      <c r="A1" s="56"/>
      <c r="B1" s="56"/>
      <c r="C1" s="56"/>
      <c r="D1" s="56"/>
      <c r="E1" s="56"/>
      <c r="F1" s="64" t="s">
        <v>95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"/>
      <c r="S1" s="6"/>
    </row>
    <row r="2" spans="1:19">
      <c r="A2" s="56" t="s">
        <v>96</v>
      </c>
      <c r="B2" s="56"/>
      <c r="C2" s="56"/>
      <c r="D2" s="56"/>
      <c r="E2" s="56"/>
      <c r="F2" s="57" t="s">
        <v>97</v>
      </c>
      <c r="G2" s="57"/>
      <c r="H2" s="58" t="s">
        <v>98</v>
      </c>
      <c r="I2" s="58"/>
      <c r="J2" s="57" t="s">
        <v>99</v>
      </c>
      <c r="K2" s="57"/>
      <c r="L2" s="58" t="s">
        <v>100</v>
      </c>
      <c r="M2" s="58"/>
      <c r="N2" s="57" t="s">
        <v>101</v>
      </c>
      <c r="O2" s="57"/>
      <c r="P2" s="58" t="s">
        <v>102</v>
      </c>
      <c r="Q2" s="58"/>
      <c r="R2" s="53" t="s">
        <v>103</v>
      </c>
      <c r="S2" s="53"/>
    </row>
    <row r="3" spans="1:19" ht="14.25" customHeight="1">
      <c r="A3" s="39" t="s">
        <v>104</v>
      </c>
      <c r="B3" s="16" t="s">
        <v>18</v>
      </c>
      <c r="C3" s="16" t="s">
        <v>19</v>
      </c>
      <c r="D3" s="17" t="s">
        <v>105</v>
      </c>
      <c r="E3" s="17" t="s">
        <v>106</v>
      </c>
      <c r="F3" s="18" t="s">
        <v>107</v>
      </c>
      <c r="G3" s="18" t="s">
        <v>20</v>
      </c>
      <c r="H3" s="19" t="s">
        <v>107</v>
      </c>
      <c r="I3" s="19" t="s">
        <v>20</v>
      </c>
      <c r="J3" s="18" t="s">
        <v>107</v>
      </c>
      <c r="K3" s="18" t="s">
        <v>20</v>
      </c>
      <c r="L3" s="19" t="s">
        <v>107</v>
      </c>
      <c r="M3" s="19" t="s">
        <v>20</v>
      </c>
      <c r="N3" s="18" t="s">
        <v>107</v>
      </c>
      <c r="O3" s="18" t="s">
        <v>20</v>
      </c>
      <c r="P3" s="19" t="s">
        <v>107</v>
      </c>
      <c r="Q3" s="19" t="s">
        <v>20</v>
      </c>
      <c r="R3" s="20" t="s">
        <v>20</v>
      </c>
      <c r="S3" s="40" t="s">
        <v>108</v>
      </c>
    </row>
    <row r="4" spans="1:19">
      <c r="A4" s="30">
        <v>3</v>
      </c>
      <c r="B4" s="6" t="s">
        <v>21</v>
      </c>
      <c r="C4" s="6" t="s">
        <v>126</v>
      </c>
      <c r="D4" s="23"/>
      <c r="E4" s="23"/>
      <c r="F4" s="24">
        <v>114</v>
      </c>
      <c r="G4" s="25">
        <f t="shared" ref="G4:G13" si="0">(F4/120)</f>
        <v>0.95</v>
      </c>
      <c r="H4" s="24">
        <v>104</v>
      </c>
      <c r="I4" s="25">
        <f t="shared" ref="I4:I13" si="1">(H4/110)</f>
        <v>0.94545454545454544</v>
      </c>
      <c r="J4" s="24">
        <v>117</v>
      </c>
      <c r="K4" s="25">
        <f t="shared" ref="K4:K13" si="2">(J4/220)</f>
        <v>0.53181818181818186</v>
      </c>
      <c r="L4" s="24">
        <v>97</v>
      </c>
      <c r="M4" s="25">
        <f t="shared" ref="M4:M13" si="3">(L4/100)</f>
        <v>0.97</v>
      </c>
      <c r="N4" s="24">
        <v>80</v>
      </c>
      <c r="O4" s="25">
        <f t="shared" ref="O4:O13" si="4">(N4/80)</f>
        <v>1</v>
      </c>
      <c r="P4" s="24">
        <v>45</v>
      </c>
      <c r="Q4" s="25">
        <f t="shared" ref="Q4:Q13" si="5">(P4/100)</f>
        <v>0.45</v>
      </c>
      <c r="R4" s="9">
        <f t="shared" ref="R4:R13" si="6">G4+I4+K4+M4+O4+Q4</f>
        <v>4.8472727272727276</v>
      </c>
      <c r="S4" s="31" t="s">
        <v>127</v>
      </c>
    </row>
    <row r="5" spans="1:19">
      <c r="A5" s="30">
        <v>19</v>
      </c>
      <c r="B5" s="6" t="s">
        <v>25</v>
      </c>
      <c r="C5" s="6" t="s">
        <v>128</v>
      </c>
      <c r="D5" s="23"/>
      <c r="E5" s="23"/>
      <c r="F5" s="24">
        <v>107</v>
      </c>
      <c r="G5" s="25">
        <f t="shared" si="0"/>
        <v>0.89166666666666672</v>
      </c>
      <c r="H5" s="24">
        <v>104</v>
      </c>
      <c r="I5" s="25">
        <f t="shared" si="1"/>
        <v>0.94545454545454544</v>
      </c>
      <c r="J5" s="24">
        <v>132</v>
      </c>
      <c r="K5" s="25">
        <f t="shared" si="2"/>
        <v>0.6</v>
      </c>
      <c r="L5" s="24">
        <v>61</v>
      </c>
      <c r="M5" s="25">
        <f t="shared" si="3"/>
        <v>0.61</v>
      </c>
      <c r="N5" s="24">
        <v>70</v>
      </c>
      <c r="O5" s="25">
        <f t="shared" si="4"/>
        <v>0.875</v>
      </c>
      <c r="P5" s="24">
        <v>70</v>
      </c>
      <c r="Q5" s="25">
        <f t="shared" si="5"/>
        <v>0.7</v>
      </c>
      <c r="R5" s="9">
        <f t="shared" si="6"/>
        <v>4.6221212121212121</v>
      </c>
      <c r="S5" s="31" t="s">
        <v>129</v>
      </c>
    </row>
    <row r="6" spans="1:19">
      <c r="A6" s="30">
        <v>17</v>
      </c>
      <c r="B6" s="6" t="s">
        <v>110</v>
      </c>
      <c r="C6" s="6" t="s">
        <v>130</v>
      </c>
      <c r="D6" s="23"/>
      <c r="E6" s="23"/>
      <c r="F6" s="24">
        <v>108</v>
      </c>
      <c r="G6" s="25">
        <f t="shared" si="0"/>
        <v>0.9</v>
      </c>
      <c r="H6" s="24">
        <v>104</v>
      </c>
      <c r="I6" s="25">
        <f t="shared" si="1"/>
        <v>0.94545454545454544</v>
      </c>
      <c r="J6" s="24">
        <v>147</v>
      </c>
      <c r="K6" s="25">
        <f t="shared" si="2"/>
        <v>0.66818181818181821</v>
      </c>
      <c r="L6" s="24">
        <v>48</v>
      </c>
      <c r="M6" s="25">
        <f t="shared" si="3"/>
        <v>0.48</v>
      </c>
      <c r="N6" s="24">
        <v>60</v>
      </c>
      <c r="O6" s="25">
        <f t="shared" si="4"/>
        <v>0.75</v>
      </c>
      <c r="P6" s="24">
        <v>60</v>
      </c>
      <c r="Q6" s="25">
        <f t="shared" si="5"/>
        <v>0.6</v>
      </c>
      <c r="R6" s="9">
        <f t="shared" si="6"/>
        <v>4.3436363636363637</v>
      </c>
      <c r="S6" s="31" t="s">
        <v>131</v>
      </c>
    </row>
    <row r="7" spans="1:19">
      <c r="A7" s="30">
        <v>11</v>
      </c>
      <c r="B7" s="6" t="s">
        <v>30</v>
      </c>
      <c r="C7" s="6" t="s">
        <v>132</v>
      </c>
      <c r="D7" s="23"/>
      <c r="E7" s="23"/>
      <c r="F7" s="24">
        <v>111</v>
      </c>
      <c r="G7" s="25">
        <f t="shared" si="0"/>
        <v>0.92500000000000004</v>
      </c>
      <c r="H7" s="24">
        <v>110</v>
      </c>
      <c r="I7" s="25">
        <f t="shared" si="1"/>
        <v>1</v>
      </c>
      <c r="J7" s="24">
        <v>70</v>
      </c>
      <c r="K7" s="25">
        <f t="shared" si="2"/>
        <v>0.31818181818181818</v>
      </c>
      <c r="L7" s="24">
        <v>43</v>
      </c>
      <c r="M7" s="25">
        <f t="shared" si="3"/>
        <v>0.43</v>
      </c>
      <c r="N7" s="24">
        <v>70</v>
      </c>
      <c r="O7" s="25">
        <f t="shared" si="4"/>
        <v>0.875</v>
      </c>
      <c r="P7" s="24">
        <v>55</v>
      </c>
      <c r="Q7" s="25">
        <f t="shared" si="5"/>
        <v>0.55000000000000004</v>
      </c>
      <c r="R7" s="9">
        <f t="shared" si="6"/>
        <v>4.0981818181818186</v>
      </c>
      <c r="S7" s="31" t="s">
        <v>133</v>
      </c>
    </row>
    <row r="8" spans="1:19">
      <c r="A8" s="30">
        <v>16</v>
      </c>
      <c r="B8" s="6" t="s">
        <v>41</v>
      </c>
      <c r="C8" s="6" t="s">
        <v>134</v>
      </c>
      <c r="D8" s="23"/>
      <c r="E8" s="23"/>
      <c r="F8" s="24">
        <v>99</v>
      </c>
      <c r="G8" s="25">
        <f t="shared" si="0"/>
        <v>0.82499999999999996</v>
      </c>
      <c r="H8" s="24">
        <v>92</v>
      </c>
      <c r="I8" s="25">
        <f t="shared" si="1"/>
        <v>0.83636363636363631</v>
      </c>
      <c r="J8" s="24">
        <v>85</v>
      </c>
      <c r="K8" s="25">
        <f t="shared" si="2"/>
        <v>0.38636363636363635</v>
      </c>
      <c r="L8" s="24">
        <v>47</v>
      </c>
      <c r="M8" s="25">
        <f t="shared" si="3"/>
        <v>0.47</v>
      </c>
      <c r="N8" s="24">
        <v>65</v>
      </c>
      <c r="O8" s="25">
        <f t="shared" si="4"/>
        <v>0.8125</v>
      </c>
      <c r="P8" s="24">
        <v>65</v>
      </c>
      <c r="Q8" s="25">
        <f t="shared" si="5"/>
        <v>0.65</v>
      </c>
      <c r="R8" s="9">
        <f t="shared" si="6"/>
        <v>3.9802272727272725</v>
      </c>
      <c r="S8" s="31" t="s">
        <v>135</v>
      </c>
    </row>
    <row r="9" spans="1:19">
      <c r="A9" s="30">
        <v>9</v>
      </c>
      <c r="B9" s="6" t="s">
        <v>21</v>
      </c>
      <c r="C9" s="6" t="s">
        <v>136</v>
      </c>
      <c r="D9" s="23"/>
      <c r="E9" s="23"/>
      <c r="F9" s="24">
        <v>101</v>
      </c>
      <c r="G9" s="25">
        <f t="shared" si="0"/>
        <v>0.84166666666666667</v>
      </c>
      <c r="H9" s="24">
        <v>63</v>
      </c>
      <c r="I9" s="25">
        <f t="shared" si="1"/>
        <v>0.57272727272727275</v>
      </c>
      <c r="J9" s="24">
        <v>76</v>
      </c>
      <c r="K9" s="25">
        <f t="shared" si="2"/>
        <v>0.34545454545454546</v>
      </c>
      <c r="L9" s="24">
        <v>53</v>
      </c>
      <c r="M9" s="25">
        <f t="shared" si="3"/>
        <v>0.53</v>
      </c>
      <c r="N9" s="24">
        <v>77</v>
      </c>
      <c r="O9" s="25">
        <f t="shared" si="4"/>
        <v>0.96250000000000002</v>
      </c>
      <c r="P9" s="24">
        <v>55</v>
      </c>
      <c r="Q9" s="25">
        <f t="shared" si="5"/>
        <v>0.55000000000000004</v>
      </c>
      <c r="R9" s="9">
        <f t="shared" si="6"/>
        <v>3.8023484848484852</v>
      </c>
      <c r="S9" s="31" t="s">
        <v>137</v>
      </c>
    </row>
    <row r="10" spans="1:19">
      <c r="A10" s="30">
        <v>14</v>
      </c>
      <c r="B10" s="6" t="s">
        <v>35</v>
      </c>
      <c r="C10" s="6" t="s">
        <v>138</v>
      </c>
      <c r="D10" s="23"/>
      <c r="E10" s="23"/>
      <c r="F10" s="24">
        <v>100</v>
      </c>
      <c r="G10" s="25">
        <f t="shared" si="0"/>
        <v>0.83333333333333337</v>
      </c>
      <c r="H10" s="24">
        <v>81</v>
      </c>
      <c r="I10" s="25">
        <f t="shared" si="1"/>
        <v>0.73636363636363633</v>
      </c>
      <c r="J10" s="24">
        <v>117</v>
      </c>
      <c r="K10" s="25">
        <f t="shared" si="2"/>
        <v>0.53181818181818186</v>
      </c>
      <c r="L10" s="24">
        <v>40</v>
      </c>
      <c r="M10" s="25">
        <f t="shared" si="3"/>
        <v>0.4</v>
      </c>
      <c r="N10" s="24">
        <v>71</v>
      </c>
      <c r="O10" s="25">
        <f t="shared" si="4"/>
        <v>0.88749999999999996</v>
      </c>
      <c r="P10" s="24">
        <v>40</v>
      </c>
      <c r="Q10" s="25">
        <f t="shared" si="5"/>
        <v>0.4</v>
      </c>
      <c r="R10" s="9">
        <f t="shared" si="6"/>
        <v>3.7890151515151511</v>
      </c>
      <c r="S10" s="31" t="s">
        <v>139</v>
      </c>
    </row>
    <row r="11" spans="1:19">
      <c r="A11" s="30">
        <v>12</v>
      </c>
      <c r="B11" s="6" t="s">
        <v>30</v>
      </c>
      <c r="C11" s="6" t="s">
        <v>140</v>
      </c>
      <c r="D11" s="23"/>
      <c r="E11" s="23"/>
      <c r="F11" s="24">
        <v>109</v>
      </c>
      <c r="G11" s="25">
        <f t="shared" si="0"/>
        <v>0.90833333333333333</v>
      </c>
      <c r="H11" s="24">
        <v>92</v>
      </c>
      <c r="I11" s="25">
        <f t="shared" si="1"/>
        <v>0.83636363636363631</v>
      </c>
      <c r="J11" s="24">
        <v>48</v>
      </c>
      <c r="K11" s="25">
        <f t="shared" si="2"/>
        <v>0.21818181818181817</v>
      </c>
      <c r="L11" s="24">
        <v>43</v>
      </c>
      <c r="M11" s="25">
        <f t="shared" si="3"/>
        <v>0.43</v>
      </c>
      <c r="N11" s="24">
        <v>60</v>
      </c>
      <c r="O11" s="25">
        <f t="shared" si="4"/>
        <v>0.75</v>
      </c>
      <c r="P11" s="24">
        <v>60</v>
      </c>
      <c r="Q11" s="25">
        <f t="shared" si="5"/>
        <v>0.6</v>
      </c>
      <c r="R11" s="9">
        <f t="shared" si="6"/>
        <v>3.7428787878787881</v>
      </c>
      <c r="S11" s="31" t="s">
        <v>141</v>
      </c>
    </row>
    <row r="12" spans="1:19">
      <c r="A12" s="30">
        <v>20</v>
      </c>
      <c r="B12" s="6" t="s">
        <v>91</v>
      </c>
      <c r="C12" s="6" t="s">
        <v>142</v>
      </c>
      <c r="D12" s="23"/>
      <c r="E12" s="23"/>
      <c r="F12" s="24">
        <v>92</v>
      </c>
      <c r="G12" s="25">
        <f t="shared" si="0"/>
        <v>0.76666666666666672</v>
      </c>
      <c r="H12" s="24">
        <v>69</v>
      </c>
      <c r="I12" s="25">
        <f t="shared" si="1"/>
        <v>0.62727272727272732</v>
      </c>
      <c r="J12" s="24">
        <v>51</v>
      </c>
      <c r="K12" s="25">
        <f t="shared" si="2"/>
        <v>0.23181818181818181</v>
      </c>
      <c r="L12" s="24">
        <v>52</v>
      </c>
      <c r="M12" s="25">
        <f t="shared" si="3"/>
        <v>0.52</v>
      </c>
      <c r="N12" s="24">
        <v>70</v>
      </c>
      <c r="O12" s="25">
        <f t="shared" si="4"/>
        <v>0.875</v>
      </c>
      <c r="P12" s="24">
        <v>50</v>
      </c>
      <c r="Q12" s="25">
        <f t="shared" si="5"/>
        <v>0.5</v>
      </c>
      <c r="R12" s="9">
        <f t="shared" si="6"/>
        <v>3.520757575757576</v>
      </c>
      <c r="S12" s="31" t="s">
        <v>143</v>
      </c>
    </row>
    <row r="13" spans="1:19">
      <c r="A13" s="30">
        <v>6</v>
      </c>
      <c r="B13" s="6" t="s">
        <v>37</v>
      </c>
      <c r="C13" s="6" t="s">
        <v>144</v>
      </c>
      <c r="D13" s="23"/>
      <c r="E13" s="23"/>
      <c r="F13" s="24">
        <v>97</v>
      </c>
      <c r="G13" s="25">
        <f t="shared" si="0"/>
        <v>0.80833333333333335</v>
      </c>
      <c r="H13" s="24">
        <v>92</v>
      </c>
      <c r="I13" s="25">
        <f t="shared" si="1"/>
        <v>0.83636363636363631</v>
      </c>
      <c r="J13" s="24">
        <v>49</v>
      </c>
      <c r="K13" s="25">
        <f t="shared" si="2"/>
        <v>0.22272727272727272</v>
      </c>
      <c r="L13" s="24">
        <v>46</v>
      </c>
      <c r="M13" s="25">
        <f t="shared" si="3"/>
        <v>0.46</v>
      </c>
      <c r="N13" s="24">
        <v>50</v>
      </c>
      <c r="O13" s="25">
        <f t="shared" si="4"/>
        <v>0.625</v>
      </c>
      <c r="P13" s="24">
        <v>25</v>
      </c>
      <c r="Q13" s="25">
        <f t="shared" si="5"/>
        <v>0.25</v>
      </c>
      <c r="R13" s="9">
        <f t="shared" si="6"/>
        <v>3.2024242424242422</v>
      </c>
      <c r="S13" s="31" t="s">
        <v>145</v>
      </c>
    </row>
    <row r="14" spans="1:19">
      <c r="A14" s="32"/>
      <c r="D14" s="27"/>
      <c r="E14" s="27"/>
      <c r="F14" s="29"/>
      <c r="G14" s="28"/>
      <c r="H14" s="29"/>
      <c r="I14" s="28"/>
      <c r="J14" s="29"/>
      <c r="K14" s="28"/>
      <c r="L14" s="29"/>
      <c r="M14" s="28"/>
      <c r="N14" s="29"/>
      <c r="O14" s="28"/>
      <c r="P14" s="29"/>
      <c r="Q14" s="28"/>
      <c r="R14" s="33"/>
      <c r="S14" s="34"/>
    </row>
    <row r="15" spans="1:19" ht="15.75">
      <c r="A15" s="30"/>
      <c r="B15" s="6"/>
      <c r="C15" s="6"/>
      <c r="D15" s="23"/>
      <c r="E15" s="23"/>
      <c r="F15" s="64" t="s">
        <v>111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9"/>
      <c r="S15" s="31"/>
    </row>
    <row r="16" spans="1:19">
      <c r="A16" s="39" t="s">
        <v>104</v>
      </c>
      <c r="B16" s="16" t="s">
        <v>18</v>
      </c>
      <c r="C16" s="16" t="s">
        <v>19</v>
      </c>
      <c r="D16" s="17" t="s">
        <v>105</v>
      </c>
      <c r="E16" s="17" t="s">
        <v>106</v>
      </c>
      <c r="F16" s="18" t="s">
        <v>107</v>
      </c>
      <c r="G16" s="18" t="s">
        <v>20</v>
      </c>
      <c r="H16" s="19" t="s">
        <v>107</v>
      </c>
      <c r="I16" s="19" t="s">
        <v>20</v>
      </c>
      <c r="J16" s="18" t="s">
        <v>107</v>
      </c>
      <c r="K16" s="18" t="s">
        <v>20</v>
      </c>
      <c r="L16" s="19" t="s">
        <v>107</v>
      </c>
      <c r="M16" s="19" t="s">
        <v>20</v>
      </c>
      <c r="N16" s="18" t="s">
        <v>107</v>
      </c>
      <c r="O16" s="18" t="s">
        <v>20</v>
      </c>
      <c r="P16" s="19" t="s">
        <v>107</v>
      </c>
      <c r="Q16" s="19" t="s">
        <v>20</v>
      </c>
      <c r="R16" s="20" t="s">
        <v>20</v>
      </c>
      <c r="S16" s="40" t="s">
        <v>108</v>
      </c>
    </row>
    <row r="17" spans="1:20" ht="15" customHeight="1">
      <c r="A17" s="30">
        <v>21</v>
      </c>
      <c r="B17" s="6" t="s">
        <v>21</v>
      </c>
      <c r="C17" s="6" t="s">
        <v>136</v>
      </c>
      <c r="D17" s="23"/>
      <c r="E17" s="23"/>
      <c r="F17" s="24">
        <v>104</v>
      </c>
      <c r="G17" s="25">
        <f t="shared" ref="G17:G28" si="7">(F17/120)</f>
        <v>0.8666666666666667</v>
      </c>
      <c r="H17" s="24">
        <v>98</v>
      </c>
      <c r="I17" s="25">
        <f t="shared" ref="I17:I28" si="8">(H17/110)</f>
        <v>0.89090909090909087</v>
      </c>
      <c r="J17" s="24">
        <v>113</v>
      </c>
      <c r="K17" s="25">
        <f t="shared" ref="K17:K28" si="9">(J17/220)</f>
        <v>0.51363636363636367</v>
      </c>
      <c r="L17" s="24">
        <v>58</v>
      </c>
      <c r="M17" s="25">
        <f t="shared" ref="M17:M28" si="10">(L17/100)</f>
        <v>0.57999999999999996</v>
      </c>
      <c r="N17" s="24">
        <v>70</v>
      </c>
      <c r="O17" s="25">
        <f t="shared" ref="O17:O28" si="11">(N17/80)</f>
        <v>0.875</v>
      </c>
      <c r="P17" s="24">
        <v>200</v>
      </c>
      <c r="Q17" s="25">
        <f t="shared" ref="Q17:Q28" si="12">(P17/250)</f>
        <v>0.8</v>
      </c>
      <c r="R17" s="9">
        <f t="shared" ref="R17:R28" si="13">G17+I17+K17+M17+O17+Q17</f>
        <v>4.5262121212121214</v>
      </c>
      <c r="S17" s="31" t="s">
        <v>127</v>
      </c>
    </row>
    <row r="18" spans="1:20" ht="15" customHeight="1">
      <c r="A18" s="30">
        <v>23</v>
      </c>
      <c r="B18" s="6" t="s">
        <v>21</v>
      </c>
      <c r="C18" s="6" t="s">
        <v>126</v>
      </c>
      <c r="D18" s="6"/>
      <c r="E18" s="6"/>
      <c r="F18" s="24">
        <v>114</v>
      </c>
      <c r="G18" s="25">
        <f t="shared" si="7"/>
        <v>0.95</v>
      </c>
      <c r="H18" s="24">
        <v>74</v>
      </c>
      <c r="I18" s="25">
        <f t="shared" si="8"/>
        <v>0.67272727272727273</v>
      </c>
      <c r="J18" s="24">
        <v>98</v>
      </c>
      <c r="K18" s="25">
        <f t="shared" si="9"/>
        <v>0.44545454545454544</v>
      </c>
      <c r="L18" s="24">
        <v>71</v>
      </c>
      <c r="M18" s="25">
        <f t="shared" si="10"/>
        <v>0.71</v>
      </c>
      <c r="N18" s="24">
        <v>75</v>
      </c>
      <c r="O18" s="25">
        <f t="shared" si="11"/>
        <v>0.9375</v>
      </c>
      <c r="P18" s="24">
        <v>170</v>
      </c>
      <c r="Q18" s="25">
        <f t="shared" si="12"/>
        <v>0.68</v>
      </c>
      <c r="R18" s="9">
        <f t="shared" si="13"/>
        <v>4.395681818181818</v>
      </c>
      <c r="S18" s="31" t="s">
        <v>129</v>
      </c>
    </row>
    <row r="19" spans="1:20" ht="15" customHeight="1">
      <c r="A19" s="30">
        <v>4</v>
      </c>
      <c r="B19" s="6" t="s">
        <v>49</v>
      </c>
      <c r="C19" s="6" t="s">
        <v>146</v>
      </c>
      <c r="D19" s="6"/>
      <c r="E19" s="6"/>
      <c r="F19" s="24">
        <v>104</v>
      </c>
      <c r="G19" s="25">
        <f t="shared" si="7"/>
        <v>0.8666666666666667</v>
      </c>
      <c r="H19" s="24">
        <v>57</v>
      </c>
      <c r="I19" s="25">
        <f t="shared" si="8"/>
        <v>0.51818181818181819</v>
      </c>
      <c r="J19" s="24">
        <v>154</v>
      </c>
      <c r="K19" s="25">
        <f t="shared" si="9"/>
        <v>0.7</v>
      </c>
      <c r="L19" s="24">
        <v>49</v>
      </c>
      <c r="M19" s="25">
        <f t="shared" si="10"/>
        <v>0.49</v>
      </c>
      <c r="N19" s="24">
        <v>80</v>
      </c>
      <c r="O19" s="25">
        <f t="shared" si="11"/>
        <v>1</v>
      </c>
      <c r="P19" s="24">
        <v>130</v>
      </c>
      <c r="Q19" s="25">
        <f t="shared" si="12"/>
        <v>0.52</v>
      </c>
      <c r="R19" s="9">
        <f t="shared" si="13"/>
        <v>4.0948484848484856</v>
      </c>
      <c r="S19" s="31" t="s">
        <v>131</v>
      </c>
    </row>
    <row r="20" spans="1:20" ht="15" customHeight="1">
      <c r="A20" s="30">
        <v>10</v>
      </c>
      <c r="B20" s="6" t="s">
        <v>30</v>
      </c>
      <c r="C20" s="6" t="s">
        <v>147</v>
      </c>
      <c r="D20" s="6"/>
      <c r="E20" s="6"/>
      <c r="F20" s="24">
        <v>97</v>
      </c>
      <c r="G20" s="25">
        <f t="shared" si="7"/>
        <v>0.80833333333333335</v>
      </c>
      <c r="H20" s="24">
        <v>74</v>
      </c>
      <c r="I20" s="25">
        <f t="shared" si="8"/>
        <v>0.67272727272727273</v>
      </c>
      <c r="J20" s="24">
        <v>78</v>
      </c>
      <c r="K20" s="25">
        <f t="shared" si="9"/>
        <v>0.35454545454545455</v>
      </c>
      <c r="L20" s="24">
        <v>56</v>
      </c>
      <c r="M20" s="25">
        <f t="shared" si="10"/>
        <v>0.56000000000000005</v>
      </c>
      <c r="N20" s="24">
        <v>69</v>
      </c>
      <c r="O20" s="25">
        <f t="shared" si="11"/>
        <v>0.86250000000000004</v>
      </c>
      <c r="P20" s="24">
        <v>150</v>
      </c>
      <c r="Q20" s="25">
        <f t="shared" si="12"/>
        <v>0.6</v>
      </c>
      <c r="R20" s="9">
        <f t="shared" si="13"/>
        <v>3.8581060606060604</v>
      </c>
      <c r="S20" s="31" t="s">
        <v>133</v>
      </c>
    </row>
    <row r="21" spans="1:20" ht="15" customHeight="1">
      <c r="A21" s="30">
        <v>7</v>
      </c>
      <c r="B21" s="6" t="s">
        <v>45</v>
      </c>
      <c r="C21" s="6" t="s">
        <v>148</v>
      </c>
      <c r="D21" s="6"/>
      <c r="E21" s="6"/>
      <c r="F21" s="24">
        <v>98</v>
      </c>
      <c r="G21" s="25">
        <f t="shared" si="7"/>
        <v>0.81666666666666665</v>
      </c>
      <c r="H21" s="24">
        <v>70</v>
      </c>
      <c r="I21" s="25">
        <f t="shared" si="8"/>
        <v>0.63636363636363635</v>
      </c>
      <c r="J21" s="24">
        <v>99</v>
      </c>
      <c r="K21" s="25">
        <f t="shared" si="9"/>
        <v>0.45</v>
      </c>
      <c r="L21" s="24">
        <v>63</v>
      </c>
      <c r="M21" s="25">
        <f t="shared" si="10"/>
        <v>0.63</v>
      </c>
      <c r="N21" s="24">
        <v>42</v>
      </c>
      <c r="O21" s="25">
        <f t="shared" si="11"/>
        <v>0.52500000000000002</v>
      </c>
      <c r="P21" s="24">
        <v>200</v>
      </c>
      <c r="Q21" s="25">
        <f t="shared" si="12"/>
        <v>0.8</v>
      </c>
      <c r="R21" s="9">
        <f t="shared" si="13"/>
        <v>3.8580303030303034</v>
      </c>
      <c r="S21" s="31" t="s">
        <v>135</v>
      </c>
    </row>
    <row r="22" spans="1:20" ht="15" customHeight="1">
      <c r="A22" s="30">
        <v>30</v>
      </c>
      <c r="B22" s="6" t="s">
        <v>91</v>
      </c>
      <c r="C22" s="6" t="s">
        <v>142</v>
      </c>
      <c r="D22" s="6"/>
      <c r="E22" s="6"/>
      <c r="F22" s="24">
        <v>97</v>
      </c>
      <c r="G22" s="25">
        <f t="shared" si="7"/>
        <v>0.80833333333333335</v>
      </c>
      <c r="H22" s="24">
        <v>86</v>
      </c>
      <c r="I22" s="25">
        <f t="shared" si="8"/>
        <v>0.78181818181818186</v>
      </c>
      <c r="J22" s="24">
        <v>65</v>
      </c>
      <c r="K22" s="25">
        <f t="shared" si="9"/>
        <v>0.29545454545454547</v>
      </c>
      <c r="L22" s="24">
        <v>37</v>
      </c>
      <c r="M22" s="25">
        <f t="shared" si="10"/>
        <v>0.37</v>
      </c>
      <c r="N22" s="24">
        <v>70</v>
      </c>
      <c r="O22" s="25">
        <f t="shared" si="11"/>
        <v>0.875</v>
      </c>
      <c r="P22" s="24">
        <v>150</v>
      </c>
      <c r="Q22" s="25">
        <f t="shared" si="12"/>
        <v>0.6</v>
      </c>
      <c r="R22" s="9">
        <f t="shared" si="13"/>
        <v>3.7306060606060609</v>
      </c>
      <c r="S22" s="31" t="s">
        <v>137</v>
      </c>
    </row>
    <row r="23" spans="1:20" ht="15" customHeight="1">
      <c r="A23" s="30">
        <v>28</v>
      </c>
      <c r="B23" s="6" t="s">
        <v>60</v>
      </c>
      <c r="C23" s="6" t="s">
        <v>149</v>
      </c>
      <c r="D23" s="6"/>
      <c r="E23" s="6"/>
      <c r="F23" s="24">
        <v>94</v>
      </c>
      <c r="G23" s="25">
        <f t="shared" si="7"/>
        <v>0.78333333333333333</v>
      </c>
      <c r="H23" s="24">
        <v>80</v>
      </c>
      <c r="I23" s="25">
        <f t="shared" si="8"/>
        <v>0.72727272727272729</v>
      </c>
      <c r="J23" s="24">
        <v>80</v>
      </c>
      <c r="K23" s="25">
        <f t="shared" si="9"/>
        <v>0.36363636363636365</v>
      </c>
      <c r="L23" s="24">
        <v>56</v>
      </c>
      <c r="M23" s="25">
        <f t="shared" si="10"/>
        <v>0.56000000000000005</v>
      </c>
      <c r="N23" s="24">
        <v>62</v>
      </c>
      <c r="O23" s="25">
        <f t="shared" si="11"/>
        <v>0.77500000000000002</v>
      </c>
      <c r="P23" s="24">
        <v>110</v>
      </c>
      <c r="Q23" s="25">
        <f t="shared" si="12"/>
        <v>0.44</v>
      </c>
      <c r="R23" s="9">
        <f t="shared" si="13"/>
        <v>3.6492424242424244</v>
      </c>
      <c r="S23" s="31" t="s">
        <v>139</v>
      </c>
    </row>
    <row r="24" spans="1:20" ht="15" customHeight="1">
      <c r="A24" s="30">
        <v>8</v>
      </c>
      <c r="B24" s="6" t="s">
        <v>30</v>
      </c>
      <c r="C24" s="6" t="s">
        <v>150</v>
      </c>
      <c r="D24" s="6"/>
      <c r="E24" s="6"/>
      <c r="F24" s="24">
        <v>105</v>
      </c>
      <c r="G24" s="25">
        <f t="shared" si="7"/>
        <v>0.875</v>
      </c>
      <c r="H24" s="24">
        <v>46</v>
      </c>
      <c r="I24" s="25">
        <f t="shared" si="8"/>
        <v>0.41818181818181815</v>
      </c>
      <c r="J24" s="24">
        <v>61</v>
      </c>
      <c r="K24" s="25">
        <f t="shared" si="9"/>
        <v>0.27727272727272728</v>
      </c>
      <c r="L24" s="24">
        <v>47</v>
      </c>
      <c r="M24" s="25">
        <f t="shared" si="10"/>
        <v>0.47</v>
      </c>
      <c r="N24" s="24">
        <v>64</v>
      </c>
      <c r="O24" s="25">
        <f t="shared" si="11"/>
        <v>0.8</v>
      </c>
      <c r="P24" s="24">
        <v>170</v>
      </c>
      <c r="Q24" s="25">
        <f t="shared" si="12"/>
        <v>0.68</v>
      </c>
      <c r="R24" s="9">
        <f t="shared" si="13"/>
        <v>3.5204545454545459</v>
      </c>
      <c r="S24" s="31" t="s">
        <v>141</v>
      </c>
    </row>
    <row r="25" spans="1:20" ht="15" customHeight="1">
      <c r="A25" s="30">
        <v>2</v>
      </c>
      <c r="B25" s="6" t="s">
        <v>91</v>
      </c>
      <c r="C25" s="6" t="s">
        <v>151</v>
      </c>
      <c r="D25" s="6"/>
      <c r="E25" s="6"/>
      <c r="F25" s="24">
        <v>98</v>
      </c>
      <c r="G25" s="25">
        <f t="shared" si="7"/>
        <v>0.81666666666666665</v>
      </c>
      <c r="H25" s="24">
        <v>69</v>
      </c>
      <c r="I25" s="25">
        <f t="shared" si="8"/>
        <v>0.62727272727272732</v>
      </c>
      <c r="J25" s="24">
        <v>103</v>
      </c>
      <c r="K25" s="25">
        <f t="shared" si="9"/>
        <v>0.4681818181818182</v>
      </c>
      <c r="L25" s="24">
        <v>48</v>
      </c>
      <c r="M25" s="25">
        <f t="shared" si="10"/>
        <v>0.48</v>
      </c>
      <c r="N25" s="24">
        <v>60</v>
      </c>
      <c r="O25" s="25">
        <f t="shared" si="11"/>
        <v>0.75</v>
      </c>
      <c r="P25" s="24">
        <v>40</v>
      </c>
      <c r="Q25" s="25">
        <f t="shared" si="12"/>
        <v>0.16</v>
      </c>
      <c r="R25" s="9">
        <f t="shared" si="13"/>
        <v>3.3021212121212122</v>
      </c>
      <c r="S25" s="31" t="s">
        <v>143</v>
      </c>
    </row>
    <row r="26" spans="1:20" ht="15" customHeight="1">
      <c r="A26" s="30">
        <v>15</v>
      </c>
      <c r="B26" s="6" t="s">
        <v>21</v>
      </c>
      <c r="C26" s="6" t="s">
        <v>152</v>
      </c>
      <c r="D26" s="6"/>
      <c r="E26" s="6"/>
      <c r="F26" s="24">
        <v>100</v>
      </c>
      <c r="G26" s="25">
        <f t="shared" si="7"/>
        <v>0.83333333333333337</v>
      </c>
      <c r="H26" s="24">
        <v>43</v>
      </c>
      <c r="I26" s="25">
        <f t="shared" si="8"/>
        <v>0.39090909090909093</v>
      </c>
      <c r="J26" s="24">
        <v>91</v>
      </c>
      <c r="K26" s="25">
        <f t="shared" si="9"/>
        <v>0.41363636363636364</v>
      </c>
      <c r="L26" s="24">
        <v>50</v>
      </c>
      <c r="M26" s="25">
        <f t="shared" si="10"/>
        <v>0.5</v>
      </c>
      <c r="N26" s="24">
        <v>60</v>
      </c>
      <c r="O26" s="25">
        <f t="shared" si="11"/>
        <v>0.75</v>
      </c>
      <c r="P26" s="24">
        <v>79</v>
      </c>
      <c r="Q26" s="25">
        <f t="shared" si="12"/>
        <v>0.316</v>
      </c>
      <c r="R26" s="9">
        <f t="shared" si="13"/>
        <v>3.2038787878787875</v>
      </c>
      <c r="S26" s="31" t="s">
        <v>145</v>
      </c>
    </row>
    <row r="27" spans="1:20" ht="15" customHeight="1">
      <c r="A27" s="30">
        <v>5</v>
      </c>
      <c r="B27" s="6" t="s">
        <v>39</v>
      </c>
      <c r="C27" s="6" t="s">
        <v>153</v>
      </c>
      <c r="D27" s="6"/>
      <c r="E27" s="6"/>
      <c r="F27" s="24">
        <v>104</v>
      </c>
      <c r="G27" s="25">
        <f t="shared" si="7"/>
        <v>0.8666666666666667</v>
      </c>
      <c r="H27" s="24">
        <v>52</v>
      </c>
      <c r="I27" s="25">
        <f t="shared" si="8"/>
        <v>0.47272727272727272</v>
      </c>
      <c r="J27" s="24">
        <v>39</v>
      </c>
      <c r="K27" s="25">
        <f t="shared" si="9"/>
        <v>0.17727272727272728</v>
      </c>
      <c r="L27" s="24">
        <v>29</v>
      </c>
      <c r="M27" s="25">
        <f t="shared" si="10"/>
        <v>0.28999999999999998</v>
      </c>
      <c r="N27" s="24">
        <v>40</v>
      </c>
      <c r="O27" s="25">
        <f t="shared" si="11"/>
        <v>0.5</v>
      </c>
      <c r="P27" s="24">
        <v>60</v>
      </c>
      <c r="Q27" s="25">
        <f t="shared" si="12"/>
        <v>0.24</v>
      </c>
      <c r="R27" s="9">
        <f t="shared" si="13"/>
        <v>2.5466666666666669</v>
      </c>
      <c r="S27" s="31" t="s">
        <v>154</v>
      </c>
    </row>
    <row r="28" spans="1:20" ht="15" customHeight="1">
      <c r="A28" s="30">
        <v>26</v>
      </c>
      <c r="B28" s="6" t="s">
        <v>25</v>
      </c>
      <c r="C28" s="6" t="s">
        <v>155</v>
      </c>
      <c r="D28" s="6"/>
      <c r="E28" s="6"/>
      <c r="F28" s="24">
        <v>107</v>
      </c>
      <c r="G28" s="25">
        <f t="shared" si="7"/>
        <v>0.89166666666666672</v>
      </c>
      <c r="H28" s="24">
        <v>21</v>
      </c>
      <c r="I28" s="25">
        <f t="shared" si="8"/>
        <v>0.19090909090909092</v>
      </c>
      <c r="J28" s="24">
        <v>16</v>
      </c>
      <c r="K28" s="25">
        <f t="shared" si="9"/>
        <v>7.2727272727272724E-2</v>
      </c>
      <c r="L28" s="24">
        <v>53</v>
      </c>
      <c r="M28" s="25">
        <f t="shared" si="10"/>
        <v>0.53</v>
      </c>
      <c r="N28" s="24">
        <v>44</v>
      </c>
      <c r="O28" s="25">
        <f t="shared" si="11"/>
        <v>0.55000000000000004</v>
      </c>
      <c r="P28" s="24">
        <v>40</v>
      </c>
      <c r="Q28" s="25">
        <f t="shared" si="12"/>
        <v>0.16</v>
      </c>
      <c r="R28" s="9">
        <f t="shared" si="13"/>
        <v>2.3953030303030305</v>
      </c>
      <c r="S28" s="31" t="s">
        <v>156</v>
      </c>
    </row>
    <row r="30" spans="1:20" ht="15.75">
      <c r="A30" s="22"/>
      <c r="B30" s="6"/>
      <c r="C30" s="6"/>
      <c r="D30" s="23"/>
      <c r="E30" s="23"/>
      <c r="F30" s="54" t="s">
        <v>114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9"/>
      <c r="S30" s="26"/>
    </row>
    <row r="31" spans="1:20">
      <c r="A31" s="15" t="s">
        <v>104</v>
      </c>
      <c r="B31" s="16" t="s">
        <v>18</v>
      </c>
      <c r="C31" s="16" t="s">
        <v>19</v>
      </c>
      <c r="D31" s="17" t="s">
        <v>105</v>
      </c>
      <c r="E31" s="17" t="s">
        <v>106</v>
      </c>
      <c r="F31" s="18" t="s">
        <v>107</v>
      </c>
      <c r="G31" s="18" t="s">
        <v>20</v>
      </c>
      <c r="H31" s="19" t="s">
        <v>107</v>
      </c>
      <c r="I31" s="19" t="s">
        <v>20</v>
      </c>
      <c r="J31" s="18" t="s">
        <v>107</v>
      </c>
      <c r="K31" s="18" t="s">
        <v>20</v>
      </c>
      <c r="L31" s="19" t="s">
        <v>107</v>
      </c>
      <c r="M31" s="19" t="s">
        <v>20</v>
      </c>
      <c r="N31" s="18" t="s">
        <v>107</v>
      </c>
      <c r="O31" s="18" t="s">
        <v>20</v>
      </c>
      <c r="P31" s="19" t="s">
        <v>107</v>
      </c>
      <c r="Q31" s="19" t="s">
        <v>20</v>
      </c>
      <c r="R31" s="20" t="s">
        <v>20</v>
      </c>
      <c r="S31" s="21" t="s">
        <v>108</v>
      </c>
    </row>
    <row r="32" spans="1:20">
      <c r="A32" s="22">
        <v>1</v>
      </c>
      <c r="B32" s="6" t="s">
        <v>87</v>
      </c>
      <c r="C32" s="6" t="s">
        <v>157</v>
      </c>
      <c r="D32" s="23"/>
      <c r="E32" s="23"/>
      <c r="F32" s="24">
        <v>106</v>
      </c>
      <c r="G32" s="25">
        <f>(F32/120)</f>
        <v>0.8833333333333333</v>
      </c>
      <c r="H32" s="24">
        <v>68</v>
      </c>
      <c r="I32" s="25">
        <f>(H32/110)</f>
        <v>0.61818181818181817</v>
      </c>
      <c r="J32" s="24">
        <v>83</v>
      </c>
      <c r="K32" s="25">
        <f>(J32/220)</f>
        <v>0.37727272727272726</v>
      </c>
      <c r="L32" s="24">
        <v>98</v>
      </c>
      <c r="M32" s="25">
        <f>(L32/100)</f>
        <v>0.98</v>
      </c>
      <c r="N32" s="24">
        <v>75</v>
      </c>
      <c r="O32" s="25">
        <f>(N32/80)</f>
        <v>0.9375</v>
      </c>
      <c r="P32" s="24">
        <v>30</v>
      </c>
      <c r="Q32" s="25">
        <f>(P32/100)</f>
        <v>0.3</v>
      </c>
      <c r="R32" s="9">
        <f>G32+I32+K32+M32+O32+Q32</f>
        <v>4.0962878787878783</v>
      </c>
      <c r="S32" s="26" t="s">
        <v>127</v>
      </c>
      <c r="T32" s="14" t="s">
        <v>116</v>
      </c>
    </row>
    <row r="33" spans="1:20">
      <c r="A33" s="22">
        <v>27</v>
      </c>
      <c r="B33" s="6" t="s">
        <v>21</v>
      </c>
      <c r="C33" s="6" t="s">
        <v>158</v>
      </c>
      <c r="D33" s="23"/>
      <c r="E33" s="23"/>
      <c r="F33" s="24">
        <v>96</v>
      </c>
      <c r="G33" s="25">
        <f>(F33/120)</f>
        <v>0.8</v>
      </c>
      <c r="H33" s="24">
        <v>78</v>
      </c>
      <c r="I33" s="25">
        <f>(H33/110)</f>
        <v>0.70909090909090911</v>
      </c>
      <c r="J33" s="24">
        <v>103</v>
      </c>
      <c r="K33" s="25">
        <f>(J33/220)</f>
        <v>0.4681818181818182</v>
      </c>
      <c r="L33" s="24">
        <v>91</v>
      </c>
      <c r="M33" s="25">
        <f>(L33/100)</f>
        <v>0.91</v>
      </c>
      <c r="N33" s="24">
        <v>65</v>
      </c>
      <c r="O33" s="25">
        <f>(N33/80)</f>
        <v>0.8125</v>
      </c>
      <c r="P33" s="24">
        <v>30</v>
      </c>
      <c r="Q33" s="25">
        <f>(P33/100)</f>
        <v>0.3</v>
      </c>
      <c r="R33" s="9">
        <f>G33+I33+K33+M33+O33+Q33</f>
        <v>3.9997727272727275</v>
      </c>
      <c r="S33" s="26" t="s">
        <v>129</v>
      </c>
      <c r="T33" s="14" t="s">
        <v>116</v>
      </c>
    </row>
    <row r="34" spans="1:20">
      <c r="A34" s="22">
        <v>18</v>
      </c>
      <c r="B34" s="6" t="s">
        <v>56</v>
      </c>
      <c r="C34" s="6" t="s">
        <v>149</v>
      </c>
      <c r="D34" s="23"/>
      <c r="E34" s="23"/>
      <c r="F34" s="24">
        <v>101</v>
      </c>
      <c r="G34" s="25">
        <f>(F34/120)</f>
        <v>0.84166666666666667</v>
      </c>
      <c r="H34" s="24">
        <v>69</v>
      </c>
      <c r="I34" s="25">
        <f>(H34/110)</f>
        <v>0.62727272727272732</v>
      </c>
      <c r="J34" s="24">
        <v>71</v>
      </c>
      <c r="K34" s="25">
        <f>(J34/220)</f>
        <v>0.32272727272727275</v>
      </c>
      <c r="L34" s="24">
        <v>80</v>
      </c>
      <c r="M34" s="25">
        <f>(L34/100)</f>
        <v>0.8</v>
      </c>
      <c r="N34" s="24">
        <v>45</v>
      </c>
      <c r="O34" s="25">
        <f>(N34/80)</f>
        <v>0.5625</v>
      </c>
      <c r="P34" s="24">
        <v>45</v>
      </c>
      <c r="Q34" s="25">
        <f>(P34/100)</f>
        <v>0.45</v>
      </c>
      <c r="R34" s="9">
        <f>G34+I34+K34+M34+O34+Q34</f>
        <v>3.604166666666667</v>
      </c>
      <c r="S34" s="26" t="s">
        <v>131</v>
      </c>
      <c r="T34" s="14" t="s">
        <v>116</v>
      </c>
    </row>
    <row r="35" spans="1:20">
      <c r="A35" s="22">
        <v>13</v>
      </c>
      <c r="B35" s="6" t="s">
        <v>84</v>
      </c>
      <c r="C35" s="6" t="s">
        <v>126</v>
      </c>
      <c r="D35" s="23"/>
      <c r="E35" s="23"/>
      <c r="F35" s="24">
        <v>76</v>
      </c>
      <c r="G35" s="25">
        <f>(F35/120)</f>
        <v>0.6333333333333333</v>
      </c>
      <c r="H35" s="24">
        <v>58</v>
      </c>
      <c r="I35" s="25">
        <f>(H35/110)</f>
        <v>0.52727272727272723</v>
      </c>
      <c r="J35" s="24">
        <v>42</v>
      </c>
      <c r="K35" s="25">
        <f>(J35/220)</f>
        <v>0.19090909090909092</v>
      </c>
      <c r="L35" s="24">
        <v>90</v>
      </c>
      <c r="M35" s="25">
        <f>(L35/100)</f>
        <v>0.9</v>
      </c>
      <c r="N35" s="24">
        <v>50</v>
      </c>
      <c r="O35" s="25">
        <f>(N35/80)</f>
        <v>0.625</v>
      </c>
      <c r="P35" s="24">
        <v>30</v>
      </c>
      <c r="Q35" s="25">
        <f>(P35/100)</f>
        <v>0.3</v>
      </c>
      <c r="R35" s="9">
        <f>G35+I35+K35+M35+O35+Q35</f>
        <v>3.1765151515151513</v>
      </c>
      <c r="S35" s="26" t="s">
        <v>133</v>
      </c>
      <c r="T35" s="14" t="s">
        <v>116</v>
      </c>
    </row>
  </sheetData>
  <mergeCells count="12">
    <mergeCell ref="R2:S2"/>
    <mergeCell ref="F15:Q15"/>
    <mergeCell ref="F30:Q30"/>
    <mergeCell ref="A1:E1"/>
    <mergeCell ref="F1:Q1"/>
    <mergeCell ref="A2:E2"/>
    <mergeCell ref="F2:G2"/>
    <mergeCell ref="H2:I2"/>
    <mergeCell ref="J2:K2"/>
    <mergeCell ref="L2:M2"/>
    <mergeCell ref="N2:O2"/>
    <mergeCell ref="P2:Q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Průběžné výsledky 2023</vt:lpstr>
      <vt:lpstr>X. Varnsdorf </vt:lpstr>
      <vt:lpstr>I. kolo Varnsdorf</vt:lpstr>
      <vt:lpstr>II. kolo Žalany</vt:lpstr>
      <vt:lpstr>III. kolo Kadaň</vt:lpstr>
      <vt:lpstr>IV. kolo Nečichy</vt:lpstr>
      <vt:lpstr>V. kolo Skalice</vt:lpstr>
      <vt:lpstr>VI. kolo Žalany</vt:lpstr>
      <vt:lpstr>VII. kolo Kadaň</vt:lpstr>
      <vt:lpstr>VIII. kolo Skalice</vt:lpstr>
      <vt:lpstr>IX. kolo Nečichy</vt:lpstr>
      <vt:lpstr>'Průběžné výsledky 2023'!Excel_BuiltIn__FilterDatabase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systému Windows</dc:creator>
  <dc:description/>
  <cp:lastModifiedBy>Uživatel systému Windows</cp:lastModifiedBy>
  <cp:revision>86</cp:revision>
  <cp:lastPrinted>2023-08-21T11:13:23Z</cp:lastPrinted>
  <dcterms:created xsi:type="dcterms:W3CDTF">2023-03-18T08:06:33Z</dcterms:created>
  <dcterms:modified xsi:type="dcterms:W3CDTF">2023-10-07T10:01:33Z</dcterms:modified>
  <dc:language>cs-CZ</dc:language>
</cp:coreProperties>
</file>