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325" windowHeight="12240" tabRatio="500" activeTab="1"/>
  </bookViews>
  <sheets>
    <sheet name="rozpis" sheetId="1" r:id="rId1"/>
    <sheet name="Průběžné výsledky" sheetId="2" r:id="rId2"/>
    <sheet name="I. Varnsdorf" sheetId="3" r:id="rId3"/>
    <sheet name="II. Žalany" sheetId="4" r:id="rId4"/>
    <sheet name="III. Kadaň" sheetId="5" r:id="rId5"/>
    <sheet name="IV. Nečichy" sheetId="6" r:id="rId6"/>
    <sheet name="V. Skalice u Č Lípy" sheetId="7" r:id="rId7"/>
    <sheet name="VI. Žalany" sheetId="8" r:id="rId8"/>
    <sheet name="VII. Kadaň" sheetId="9" r:id="rId9"/>
    <sheet name="VIII. Skalice u Č Lípy" sheetId="10" r:id="rId10"/>
    <sheet name="IX. Nečichy" sheetId="11" r:id="rId11"/>
    <sheet name="X. Varnsdorf finále" sheetId="12" r:id="rId12"/>
  </sheets>
  <definedNames>
    <definedName name="_xlnm._FilterDatabase" localSheetId="2" hidden="1">'I. Varnsdorf'!$A$16:$R$20</definedName>
    <definedName name="_xlnm._FilterDatabase" localSheetId="3" hidden="1">'II. Žalany'!$A$36:$R$36</definedName>
    <definedName name="_xlnm._FilterDatabase" localSheetId="0" hidden="1">rozpis!$A$1:$G$1</definedName>
    <definedName name="Excel_BuiltIn__FilterDatabase" localSheetId="1">'Průběžné výsledky'!$A$33:$Q$41</definedName>
    <definedName name="_xlnm.Print_Titles" localSheetId="0">rozpis!$1:$1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12"/>
  <c r="M23"/>
  <c r="K23"/>
  <c r="I23"/>
  <c r="G23"/>
  <c r="E23"/>
  <c r="O10"/>
  <c r="M10"/>
  <c r="K10"/>
  <c r="I10"/>
  <c r="G10"/>
  <c r="E10"/>
  <c r="O5"/>
  <c r="M5"/>
  <c r="K5"/>
  <c r="I5"/>
  <c r="G5"/>
  <c r="E5"/>
  <c r="O6"/>
  <c r="M6"/>
  <c r="K6"/>
  <c r="I6"/>
  <c r="G6"/>
  <c r="E6"/>
  <c r="O13"/>
  <c r="M13"/>
  <c r="K13"/>
  <c r="I13"/>
  <c r="G13"/>
  <c r="E13"/>
  <c r="O29"/>
  <c r="M29"/>
  <c r="K29"/>
  <c r="I29"/>
  <c r="G29"/>
  <c r="E29"/>
  <c r="O30"/>
  <c r="M30"/>
  <c r="K30"/>
  <c r="I30"/>
  <c r="G30"/>
  <c r="E30"/>
  <c r="O28"/>
  <c r="M28"/>
  <c r="K28"/>
  <c r="I28"/>
  <c r="G28"/>
  <c r="E28"/>
  <c r="O25"/>
  <c r="M25"/>
  <c r="K25"/>
  <c r="I25"/>
  <c r="G25"/>
  <c r="E25"/>
  <c r="O20"/>
  <c r="M20"/>
  <c r="K20"/>
  <c r="I20"/>
  <c r="G20"/>
  <c r="E20"/>
  <c r="O22"/>
  <c r="M22"/>
  <c r="K22"/>
  <c r="I22"/>
  <c r="G22"/>
  <c r="E22"/>
  <c r="O19"/>
  <c r="M19"/>
  <c r="K19"/>
  <c r="I19"/>
  <c r="G19"/>
  <c r="E19"/>
  <c r="O21"/>
  <c r="M21"/>
  <c r="K21"/>
  <c r="I21"/>
  <c r="G21"/>
  <c r="E21"/>
  <c r="O24"/>
  <c r="M24"/>
  <c r="K24"/>
  <c r="I24"/>
  <c r="G24"/>
  <c r="E24"/>
  <c r="O7"/>
  <c r="M7"/>
  <c r="K7"/>
  <c r="I7"/>
  <c r="G7"/>
  <c r="E7"/>
  <c r="O14"/>
  <c r="M14"/>
  <c r="K14"/>
  <c r="I14"/>
  <c r="G14"/>
  <c r="E14"/>
  <c r="O4"/>
  <c r="M4"/>
  <c r="K4"/>
  <c r="I4"/>
  <c r="G4"/>
  <c r="E4"/>
  <c r="O8"/>
  <c r="M8"/>
  <c r="K8"/>
  <c r="I8"/>
  <c r="G8"/>
  <c r="E8"/>
  <c r="O12"/>
  <c r="M12"/>
  <c r="K12"/>
  <c r="I12"/>
  <c r="G12"/>
  <c r="E12"/>
  <c r="O9"/>
  <c r="M9"/>
  <c r="K9"/>
  <c r="I9"/>
  <c r="G9"/>
  <c r="E9"/>
  <c r="O11"/>
  <c r="M11"/>
  <c r="K11"/>
  <c r="I11"/>
  <c r="G11"/>
  <c r="E11"/>
  <c r="P6" l="1"/>
  <c r="P13"/>
  <c r="P5"/>
  <c r="P23"/>
  <c r="P10"/>
  <c r="P11"/>
  <c r="P9"/>
  <c r="P12"/>
  <c r="P8"/>
  <c r="P4"/>
  <c r="P14"/>
  <c r="P7"/>
  <c r="P24"/>
  <c r="P21"/>
  <c r="P19"/>
  <c r="P22"/>
  <c r="P20"/>
  <c r="P25"/>
  <c r="P28"/>
  <c r="P30"/>
  <c r="P29"/>
  <c r="O36" i="11"/>
  <c r="M36"/>
  <c r="K36"/>
  <c r="I36"/>
  <c r="P36" s="1"/>
  <c r="G36"/>
  <c r="E36"/>
  <c r="O35"/>
  <c r="M35"/>
  <c r="K35"/>
  <c r="I35"/>
  <c r="G35"/>
  <c r="P35" s="1"/>
  <c r="E35"/>
  <c r="O34"/>
  <c r="M34"/>
  <c r="K34"/>
  <c r="I34"/>
  <c r="G34"/>
  <c r="E34"/>
  <c r="P34" s="1"/>
  <c r="O33"/>
  <c r="M33"/>
  <c r="K33"/>
  <c r="I33"/>
  <c r="G33"/>
  <c r="E33"/>
  <c r="P33" s="1"/>
  <c r="O29"/>
  <c r="M29"/>
  <c r="K29"/>
  <c r="I29"/>
  <c r="P29" s="1"/>
  <c r="G29"/>
  <c r="E29"/>
  <c r="O28"/>
  <c r="M28"/>
  <c r="K28"/>
  <c r="I28"/>
  <c r="G28"/>
  <c r="P28" s="1"/>
  <c r="E28"/>
  <c r="O27"/>
  <c r="M27"/>
  <c r="K27"/>
  <c r="I27"/>
  <c r="G27"/>
  <c r="E27"/>
  <c r="P27" s="1"/>
  <c r="O26"/>
  <c r="M26"/>
  <c r="K26"/>
  <c r="I26"/>
  <c r="G26"/>
  <c r="E26"/>
  <c r="P26" s="1"/>
  <c r="O25"/>
  <c r="M25"/>
  <c r="K25"/>
  <c r="I25"/>
  <c r="P25" s="1"/>
  <c r="G25"/>
  <c r="E25"/>
  <c r="O24"/>
  <c r="M24"/>
  <c r="K24"/>
  <c r="I24"/>
  <c r="G24"/>
  <c r="P24" s="1"/>
  <c r="E24"/>
  <c r="O23"/>
  <c r="M23"/>
  <c r="K23"/>
  <c r="I23"/>
  <c r="G23"/>
  <c r="E23"/>
  <c r="P23" s="1"/>
  <c r="O22"/>
  <c r="M22"/>
  <c r="K22"/>
  <c r="I22"/>
  <c r="G22"/>
  <c r="E22"/>
  <c r="P22" s="1"/>
  <c r="O21"/>
  <c r="M21"/>
  <c r="K21"/>
  <c r="I21"/>
  <c r="P21" s="1"/>
  <c r="G21"/>
  <c r="E21"/>
  <c r="O20"/>
  <c r="M20"/>
  <c r="K20"/>
  <c r="I20"/>
  <c r="G20"/>
  <c r="P20" s="1"/>
  <c r="E20"/>
  <c r="O19"/>
  <c r="M19"/>
  <c r="K19"/>
  <c r="I19"/>
  <c r="G19"/>
  <c r="E19"/>
  <c r="P19" s="1"/>
  <c r="O18"/>
  <c r="M18"/>
  <c r="K18"/>
  <c r="I18"/>
  <c r="G18"/>
  <c r="E18"/>
  <c r="P18" s="1"/>
  <c r="O17"/>
  <c r="M17"/>
  <c r="K17"/>
  <c r="I17"/>
  <c r="P17" s="1"/>
  <c r="G17"/>
  <c r="E17"/>
  <c r="O16"/>
  <c r="M16"/>
  <c r="K16"/>
  <c r="I16"/>
  <c r="G16"/>
  <c r="P16" s="1"/>
  <c r="E16"/>
  <c r="O11"/>
  <c r="M11"/>
  <c r="K11"/>
  <c r="I11"/>
  <c r="G11"/>
  <c r="E11"/>
  <c r="P11" s="1"/>
  <c r="O10"/>
  <c r="M10"/>
  <c r="K10"/>
  <c r="I10"/>
  <c r="G10"/>
  <c r="E10"/>
  <c r="P10" s="1"/>
  <c r="O9"/>
  <c r="M9"/>
  <c r="K9"/>
  <c r="I9"/>
  <c r="P9" s="1"/>
  <c r="G9"/>
  <c r="E9"/>
  <c r="O8"/>
  <c r="M8"/>
  <c r="K8"/>
  <c r="I8"/>
  <c r="G8"/>
  <c r="P8" s="1"/>
  <c r="E8"/>
  <c r="O7"/>
  <c r="M7"/>
  <c r="K7"/>
  <c r="I7"/>
  <c r="G7"/>
  <c r="E7"/>
  <c r="P7" s="1"/>
  <c r="O6"/>
  <c r="M6"/>
  <c r="K6"/>
  <c r="I6"/>
  <c r="G6"/>
  <c r="E6"/>
  <c r="P6" s="1"/>
  <c r="O5"/>
  <c r="M5"/>
  <c r="K5"/>
  <c r="I5"/>
  <c r="P5" s="1"/>
  <c r="G5"/>
  <c r="E5"/>
  <c r="O4"/>
  <c r="M4"/>
  <c r="K4"/>
  <c r="I4"/>
  <c r="G4"/>
  <c r="P4" s="1"/>
  <c r="E4"/>
  <c r="Q27" i="10"/>
  <c r="O27"/>
  <c r="M27"/>
  <c r="K27"/>
  <c r="I27"/>
  <c r="G27"/>
  <c r="R27" s="1"/>
  <c r="Q23"/>
  <c r="O23"/>
  <c r="M23"/>
  <c r="K23"/>
  <c r="I23"/>
  <c r="G23"/>
  <c r="R23" s="1"/>
  <c r="Q22"/>
  <c r="O22"/>
  <c r="M22"/>
  <c r="K22"/>
  <c r="R22" s="1"/>
  <c r="I22"/>
  <c r="G22"/>
  <c r="Q21"/>
  <c r="O21"/>
  <c r="M21"/>
  <c r="K21"/>
  <c r="I21"/>
  <c r="R21" s="1"/>
  <c r="G21"/>
  <c r="Q20"/>
  <c r="O20"/>
  <c r="M20"/>
  <c r="K20"/>
  <c r="I20"/>
  <c r="G20"/>
  <c r="R20" s="1"/>
  <c r="Q19"/>
  <c r="O19"/>
  <c r="M19"/>
  <c r="K19"/>
  <c r="I19"/>
  <c r="G19"/>
  <c r="R19" s="1"/>
  <c r="Q18"/>
  <c r="O18"/>
  <c r="M18"/>
  <c r="K18"/>
  <c r="R18" s="1"/>
  <c r="I18"/>
  <c r="G18"/>
  <c r="Q17"/>
  <c r="O17"/>
  <c r="M17"/>
  <c r="K17"/>
  <c r="I17"/>
  <c r="R17" s="1"/>
  <c r="G17"/>
  <c r="Q12"/>
  <c r="O12"/>
  <c r="M12"/>
  <c r="K12"/>
  <c r="I12"/>
  <c r="G12"/>
  <c r="R12" s="1"/>
  <c r="Q11"/>
  <c r="O11"/>
  <c r="M11"/>
  <c r="K11"/>
  <c r="I11"/>
  <c r="G11"/>
  <c r="R11" s="1"/>
  <c r="Q10"/>
  <c r="O10"/>
  <c r="M10"/>
  <c r="K10"/>
  <c r="R10" s="1"/>
  <c r="I10"/>
  <c r="G10"/>
  <c r="Q9"/>
  <c r="O9"/>
  <c r="M9"/>
  <c r="K9"/>
  <c r="I9"/>
  <c r="R9" s="1"/>
  <c r="G9"/>
  <c r="Q8"/>
  <c r="O8"/>
  <c r="M8"/>
  <c r="K8"/>
  <c r="I8"/>
  <c r="G8"/>
  <c r="R8" s="1"/>
  <c r="Q7"/>
  <c r="O7"/>
  <c r="M7"/>
  <c r="K7"/>
  <c r="I7"/>
  <c r="G7"/>
  <c r="R7" s="1"/>
  <c r="Q6"/>
  <c r="O6"/>
  <c r="M6"/>
  <c r="K6"/>
  <c r="R6" s="1"/>
  <c r="I6"/>
  <c r="G6"/>
  <c r="Q5"/>
  <c r="O5"/>
  <c r="M5"/>
  <c r="K5"/>
  <c r="I5"/>
  <c r="R5" s="1"/>
  <c r="G5"/>
  <c r="Q4"/>
  <c r="O4"/>
  <c r="M4"/>
  <c r="K4"/>
  <c r="I4"/>
  <c r="G4"/>
  <c r="R4" s="1"/>
  <c r="O35" i="9"/>
  <c r="M35"/>
  <c r="K35"/>
  <c r="I35"/>
  <c r="G35"/>
  <c r="E35"/>
  <c r="P35" s="1"/>
  <c r="O34"/>
  <c r="M34"/>
  <c r="K34"/>
  <c r="I34"/>
  <c r="P34" s="1"/>
  <c r="G34"/>
  <c r="E34"/>
  <c r="O30"/>
  <c r="M30"/>
  <c r="K30"/>
  <c r="I30"/>
  <c r="G30"/>
  <c r="P30" s="1"/>
  <c r="E30"/>
  <c r="O29"/>
  <c r="M29"/>
  <c r="K29"/>
  <c r="I29"/>
  <c r="G29"/>
  <c r="E29"/>
  <c r="P29" s="1"/>
  <c r="O28"/>
  <c r="M28"/>
  <c r="K28"/>
  <c r="I28"/>
  <c r="G28"/>
  <c r="E28"/>
  <c r="P28" s="1"/>
  <c r="O27"/>
  <c r="M27"/>
  <c r="K27"/>
  <c r="I27"/>
  <c r="P27" s="1"/>
  <c r="G27"/>
  <c r="E27"/>
  <c r="O26"/>
  <c r="M26"/>
  <c r="K26"/>
  <c r="I26"/>
  <c r="G26"/>
  <c r="P26" s="1"/>
  <c r="E26"/>
  <c r="O25"/>
  <c r="M25"/>
  <c r="K25"/>
  <c r="I25"/>
  <c r="G25"/>
  <c r="E25"/>
  <c r="P25" s="1"/>
  <c r="O24"/>
  <c r="M24"/>
  <c r="K24"/>
  <c r="I24"/>
  <c r="G24"/>
  <c r="E24"/>
  <c r="P24" s="1"/>
  <c r="O23"/>
  <c r="M23"/>
  <c r="K23"/>
  <c r="I23"/>
  <c r="P23" s="1"/>
  <c r="G23"/>
  <c r="E23"/>
  <c r="O22"/>
  <c r="M22"/>
  <c r="K22"/>
  <c r="I22"/>
  <c r="G22"/>
  <c r="P22" s="1"/>
  <c r="E22"/>
  <c r="O21"/>
  <c r="M21"/>
  <c r="K21"/>
  <c r="I21"/>
  <c r="G21"/>
  <c r="E21"/>
  <c r="P21" s="1"/>
  <c r="O20"/>
  <c r="M20"/>
  <c r="K20"/>
  <c r="I20"/>
  <c r="G20"/>
  <c r="E20"/>
  <c r="P20" s="1"/>
  <c r="O19"/>
  <c r="M19"/>
  <c r="K19"/>
  <c r="I19"/>
  <c r="P19" s="1"/>
  <c r="G19"/>
  <c r="E19"/>
  <c r="O18"/>
  <c r="M18"/>
  <c r="K18"/>
  <c r="I18"/>
  <c r="G18"/>
  <c r="P18" s="1"/>
  <c r="E18"/>
  <c r="O17"/>
  <c r="M17"/>
  <c r="K17"/>
  <c r="I17"/>
  <c r="G17"/>
  <c r="E17"/>
  <c r="P17" s="1"/>
  <c r="O12"/>
  <c r="M12"/>
  <c r="K12"/>
  <c r="I12"/>
  <c r="G12"/>
  <c r="E12"/>
  <c r="P12" s="1"/>
  <c r="O11"/>
  <c r="M11"/>
  <c r="K11"/>
  <c r="I11"/>
  <c r="P11" s="1"/>
  <c r="G11"/>
  <c r="E11"/>
  <c r="O10"/>
  <c r="M10"/>
  <c r="K10"/>
  <c r="I10"/>
  <c r="G10"/>
  <c r="P10" s="1"/>
  <c r="E10"/>
  <c r="O9"/>
  <c r="M9"/>
  <c r="K9"/>
  <c r="I9"/>
  <c r="G9"/>
  <c r="E9"/>
  <c r="P9" s="1"/>
  <c r="O8"/>
  <c r="M8"/>
  <c r="K8"/>
  <c r="I8"/>
  <c r="G8"/>
  <c r="E8"/>
  <c r="P8" s="1"/>
  <c r="O7"/>
  <c r="M7"/>
  <c r="K7"/>
  <c r="I7"/>
  <c r="P7" s="1"/>
  <c r="G7"/>
  <c r="E7"/>
  <c r="O6"/>
  <c r="M6"/>
  <c r="K6"/>
  <c r="I6"/>
  <c r="G6"/>
  <c r="P6" s="1"/>
  <c r="E6"/>
  <c r="O5"/>
  <c r="M5"/>
  <c r="K5"/>
  <c r="I5"/>
  <c r="G5"/>
  <c r="E5"/>
  <c r="P5" s="1"/>
  <c r="O4"/>
  <c r="M4"/>
  <c r="K4"/>
  <c r="I4"/>
  <c r="G4"/>
  <c r="E4"/>
  <c r="P4" s="1"/>
  <c r="Q33" i="8"/>
  <c r="O33"/>
  <c r="M33"/>
  <c r="K33"/>
  <c r="R33" s="1"/>
  <c r="I33"/>
  <c r="G33"/>
  <c r="Q32"/>
  <c r="O32"/>
  <c r="M32"/>
  <c r="K32"/>
  <c r="I32"/>
  <c r="R32" s="1"/>
  <c r="G32"/>
  <c r="Q31"/>
  <c r="O31"/>
  <c r="M31"/>
  <c r="K31"/>
  <c r="I31"/>
  <c r="G31"/>
  <c r="R31" s="1"/>
  <c r="Q30"/>
  <c r="O30"/>
  <c r="M30"/>
  <c r="K30"/>
  <c r="I30"/>
  <c r="G30"/>
  <c r="R30" s="1"/>
  <c r="Q29"/>
  <c r="O29"/>
  <c r="M29"/>
  <c r="K29"/>
  <c r="R29" s="1"/>
  <c r="I29"/>
  <c r="G29"/>
  <c r="Q25"/>
  <c r="O25"/>
  <c r="M25"/>
  <c r="K25"/>
  <c r="I25"/>
  <c r="R25" s="1"/>
  <c r="G25"/>
  <c r="Q24"/>
  <c r="O24"/>
  <c r="M24"/>
  <c r="K24"/>
  <c r="I24"/>
  <c r="G24"/>
  <c r="R24" s="1"/>
  <c r="Q23"/>
  <c r="O23"/>
  <c r="M23"/>
  <c r="K23"/>
  <c r="I23"/>
  <c r="G23"/>
  <c r="R23" s="1"/>
  <c r="Q22"/>
  <c r="O22"/>
  <c r="M22"/>
  <c r="K22"/>
  <c r="R22" s="1"/>
  <c r="I22"/>
  <c r="G22"/>
  <c r="Q21"/>
  <c r="O21"/>
  <c r="M21"/>
  <c r="K21"/>
  <c r="I21"/>
  <c r="R21" s="1"/>
  <c r="G21"/>
  <c r="Q20"/>
  <c r="O20"/>
  <c r="M20"/>
  <c r="K20"/>
  <c r="I20"/>
  <c r="G20"/>
  <c r="R20" s="1"/>
  <c r="Q19"/>
  <c r="O19"/>
  <c r="M19"/>
  <c r="K19"/>
  <c r="I19"/>
  <c r="G19"/>
  <c r="R19" s="1"/>
  <c r="Q18"/>
  <c r="O18"/>
  <c r="M18"/>
  <c r="K18"/>
  <c r="R18" s="1"/>
  <c r="I18"/>
  <c r="G18"/>
  <c r="Q17"/>
  <c r="O17"/>
  <c r="M17"/>
  <c r="K17"/>
  <c r="I17"/>
  <c r="R17" s="1"/>
  <c r="G17"/>
  <c r="Q16"/>
  <c r="O16"/>
  <c r="M16"/>
  <c r="K16"/>
  <c r="I16"/>
  <c r="G16"/>
  <c r="R16" s="1"/>
  <c r="Q15"/>
  <c r="O15"/>
  <c r="M15"/>
  <c r="K15"/>
  <c r="I15"/>
  <c r="G15"/>
  <c r="R15" s="1"/>
  <c r="Q14"/>
  <c r="O14"/>
  <c r="M14"/>
  <c r="K14"/>
  <c r="R14" s="1"/>
  <c r="I14"/>
  <c r="G14"/>
  <c r="Q13"/>
  <c r="O13"/>
  <c r="M13"/>
  <c r="K13"/>
  <c r="I13"/>
  <c r="R13" s="1"/>
  <c r="G13"/>
  <c r="Q8"/>
  <c r="O8"/>
  <c r="M8"/>
  <c r="K8"/>
  <c r="I8"/>
  <c r="G8"/>
  <c r="R8" s="1"/>
  <c r="Q7"/>
  <c r="O7"/>
  <c r="M7"/>
  <c r="K7"/>
  <c r="I7"/>
  <c r="G7"/>
  <c r="R7" s="1"/>
  <c r="Q6"/>
  <c r="O6"/>
  <c r="M6"/>
  <c r="K6"/>
  <c r="R6" s="1"/>
  <c r="I6"/>
  <c r="G6"/>
  <c r="Q5"/>
  <c r="O5"/>
  <c r="M5"/>
  <c r="K5"/>
  <c r="I5"/>
  <c r="R5" s="1"/>
  <c r="G5"/>
  <c r="Q4"/>
  <c r="O4"/>
  <c r="M4"/>
  <c r="K4"/>
  <c r="I4"/>
  <c r="G4"/>
  <c r="R4" s="1"/>
  <c r="Q44" i="7"/>
  <c r="O44"/>
  <c r="M44"/>
  <c r="K44"/>
  <c r="I44"/>
  <c r="G44"/>
  <c r="R44" s="1"/>
  <c r="Q40"/>
  <c r="O40"/>
  <c r="M40"/>
  <c r="K40"/>
  <c r="R40" s="1"/>
  <c r="I40"/>
  <c r="G40"/>
  <c r="Q39"/>
  <c r="O39"/>
  <c r="M39"/>
  <c r="K39"/>
  <c r="I39"/>
  <c r="R39" s="1"/>
  <c r="G39"/>
  <c r="Q38"/>
  <c r="O38"/>
  <c r="M38"/>
  <c r="K38"/>
  <c r="I38"/>
  <c r="G38"/>
  <c r="R38" s="1"/>
  <c r="Q37"/>
  <c r="O37"/>
  <c r="M37"/>
  <c r="K37"/>
  <c r="I37"/>
  <c r="G37"/>
  <c r="R37" s="1"/>
  <c r="Q36"/>
  <c r="O36"/>
  <c r="M36"/>
  <c r="K36"/>
  <c r="R36" s="1"/>
  <c r="I36"/>
  <c r="G36"/>
  <c r="Q35"/>
  <c r="O35"/>
  <c r="M35"/>
  <c r="K35"/>
  <c r="I35"/>
  <c r="R35" s="1"/>
  <c r="G35"/>
  <c r="Q34"/>
  <c r="O34"/>
  <c r="M34"/>
  <c r="K34"/>
  <c r="I34"/>
  <c r="G34"/>
  <c r="R34" s="1"/>
  <c r="Q33"/>
  <c r="O33"/>
  <c r="M33"/>
  <c r="K33"/>
  <c r="I33"/>
  <c r="G33"/>
  <c r="R33" s="1"/>
  <c r="Q32"/>
  <c r="O32"/>
  <c r="M32"/>
  <c r="K32"/>
  <c r="R32" s="1"/>
  <c r="I32"/>
  <c r="G32"/>
  <c r="Q31"/>
  <c r="O31"/>
  <c r="M31"/>
  <c r="K31"/>
  <c r="I31"/>
  <c r="R31" s="1"/>
  <c r="G31"/>
  <c r="Q30"/>
  <c r="O30"/>
  <c r="M30"/>
  <c r="K30"/>
  <c r="I30"/>
  <c r="G30"/>
  <c r="R30" s="1"/>
  <c r="Q29"/>
  <c r="O29"/>
  <c r="M29"/>
  <c r="K29"/>
  <c r="I29"/>
  <c r="G29"/>
  <c r="R29" s="1"/>
  <c r="Q28"/>
  <c r="O28"/>
  <c r="M28"/>
  <c r="K28"/>
  <c r="R28" s="1"/>
  <c r="I28"/>
  <c r="G28"/>
  <c r="Q27"/>
  <c r="O27"/>
  <c r="M27"/>
  <c r="K27"/>
  <c r="I27"/>
  <c r="R27" s="1"/>
  <c r="G27"/>
  <c r="Q26"/>
  <c r="O26"/>
  <c r="M26"/>
  <c r="K26"/>
  <c r="I26"/>
  <c r="G26"/>
  <c r="R26" s="1"/>
  <c r="Q25"/>
  <c r="O25"/>
  <c r="M25"/>
  <c r="K25"/>
  <c r="I25"/>
  <c r="G25"/>
  <c r="R25" s="1"/>
  <c r="Q24"/>
  <c r="O24"/>
  <c r="M24"/>
  <c r="K24"/>
  <c r="R24" s="1"/>
  <c r="I24"/>
  <c r="G24"/>
  <c r="Q16"/>
  <c r="O16"/>
  <c r="M16"/>
  <c r="K16"/>
  <c r="I16"/>
  <c r="R16" s="1"/>
  <c r="G16"/>
  <c r="Q15"/>
  <c r="O15"/>
  <c r="M15"/>
  <c r="K15"/>
  <c r="I15"/>
  <c r="G15"/>
  <c r="R15" s="1"/>
  <c r="Q14"/>
  <c r="O14"/>
  <c r="M14"/>
  <c r="K14"/>
  <c r="I14"/>
  <c r="G14"/>
  <c r="R14" s="1"/>
  <c r="Q13"/>
  <c r="O13"/>
  <c r="M13"/>
  <c r="K13"/>
  <c r="R13" s="1"/>
  <c r="I13"/>
  <c r="G13"/>
  <c r="Q12"/>
  <c r="O12"/>
  <c r="M12"/>
  <c r="K12"/>
  <c r="I12"/>
  <c r="R12" s="1"/>
  <c r="G12"/>
  <c r="Q11"/>
  <c r="O11"/>
  <c r="M11"/>
  <c r="K11"/>
  <c r="I11"/>
  <c r="G11"/>
  <c r="R11" s="1"/>
  <c r="Q10"/>
  <c r="O10"/>
  <c r="M10"/>
  <c r="K10"/>
  <c r="I10"/>
  <c r="G10"/>
  <c r="R10" s="1"/>
  <c r="Q9"/>
  <c r="O9"/>
  <c r="M9"/>
  <c r="K9"/>
  <c r="R9" s="1"/>
  <c r="I9"/>
  <c r="G9"/>
  <c r="Q8"/>
  <c r="O8"/>
  <c r="M8"/>
  <c r="K8"/>
  <c r="I8"/>
  <c r="R8" s="1"/>
  <c r="G8"/>
  <c r="Q7"/>
  <c r="O7"/>
  <c r="M7"/>
  <c r="K7"/>
  <c r="I7"/>
  <c r="G7"/>
  <c r="R7" s="1"/>
  <c r="Q6"/>
  <c r="O6"/>
  <c r="M6"/>
  <c r="K6"/>
  <c r="I6"/>
  <c r="G6"/>
  <c r="R6" s="1"/>
  <c r="Q5"/>
  <c r="O5"/>
  <c r="M5"/>
  <c r="K5"/>
  <c r="R5" s="1"/>
  <c r="I5"/>
  <c r="G5"/>
  <c r="Q4"/>
  <c r="O4"/>
  <c r="M4"/>
  <c r="K4"/>
  <c r="I4"/>
  <c r="R4" s="1"/>
  <c r="G4"/>
  <c r="Q39" i="6"/>
  <c r="O39"/>
  <c r="M39"/>
  <c r="K39"/>
  <c r="I39"/>
  <c r="G39"/>
  <c r="R39" s="1"/>
  <c r="Q38"/>
  <c r="O38"/>
  <c r="M38"/>
  <c r="K38"/>
  <c r="I38"/>
  <c r="G38"/>
  <c r="R38" s="1"/>
  <c r="Q34"/>
  <c r="O34"/>
  <c r="M34"/>
  <c r="K34"/>
  <c r="R34" s="1"/>
  <c r="I34"/>
  <c r="G34"/>
  <c r="Q33"/>
  <c r="O33"/>
  <c r="M33"/>
  <c r="K33"/>
  <c r="I33"/>
  <c r="R33" s="1"/>
  <c r="G33"/>
  <c r="Q32"/>
  <c r="O32"/>
  <c r="M32"/>
  <c r="K32"/>
  <c r="I32"/>
  <c r="G32"/>
  <c r="R32" s="1"/>
  <c r="Q31"/>
  <c r="O31"/>
  <c r="M31"/>
  <c r="K31"/>
  <c r="I31"/>
  <c r="G31"/>
  <c r="R31" s="1"/>
  <c r="Q30"/>
  <c r="O30"/>
  <c r="M30"/>
  <c r="K30"/>
  <c r="R30" s="1"/>
  <c r="I30"/>
  <c r="G30"/>
  <c r="Q29"/>
  <c r="O29"/>
  <c r="M29"/>
  <c r="K29"/>
  <c r="I29"/>
  <c r="R29" s="1"/>
  <c r="G29"/>
  <c r="Q28"/>
  <c r="O28"/>
  <c r="M28"/>
  <c r="K28"/>
  <c r="I28"/>
  <c r="G28"/>
  <c r="R28" s="1"/>
  <c r="Q27"/>
  <c r="O27"/>
  <c r="M27"/>
  <c r="K27"/>
  <c r="I27"/>
  <c r="G27"/>
  <c r="R27" s="1"/>
  <c r="Q26"/>
  <c r="O26"/>
  <c r="M26"/>
  <c r="K26"/>
  <c r="R26" s="1"/>
  <c r="I26"/>
  <c r="G26"/>
  <c r="Q25"/>
  <c r="O25"/>
  <c r="M25"/>
  <c r="K25"/>
  <c r="I25"/>
  <c r="R25" s="1"/>
  <c r="G25"/>
  <c r="Q24"/>
  <c r="O24"/>
  <c r="M24"/>
  <c r="K24"/>
  <c r="I24"/>
  <c r="G24"/>
  <c r="R24" s="1"/>
  <c r="Q16"/>
  <c r="O16"/>
  <c r="M16"/>
  <c r="K16"/>
  <c r="I16"/>
  <c r="G16"/>
  <c r="R16" s="1"/>
  <c r="Q15"/>
  <c r="O15"/>
  <c r="M15"/>
  <c r="K15"/>
  <c r="R15" s="1"/>
  <c r="I15"/>
  <c r="G15"/>
  <c r="Q14"/>
  <c r="O14"/>
  <c r="M14"/>
  <c r="K14"/>
  <c r="I14"/>
  <c r="R14" s="1"/>
  <c r="G14"/>
  <c r="Q13"/>
  <c r="O13"/>
  <c r="M13"/>
  <c r="K13"/>
  <c r="I13"/>
  <c r="G13"/>
  <c r="R13" s="1"/>
  <c r="Q12"/>
  <c r="O12"/>
  <c r="M12"/>
  <c r="K12"/>
  <c r="I12"/>
  <c r="G12"/>
  <c r="R12" s="1"/>
  <c r="Q11"/>
  <c r="O11"/>
  <c r="M11"/>
  <c r="K11"/>
  <c r="R11" s="1"/>
  <c r="I11"/>
  <c r="G11"/>
  <c r="Q10"/>
  <c r="O10"/>
  <c r="M10"/>
  <c r="K10"/>
  <c r="I10"/>
  <c r="R10" s="1"/>
  <c r="G10"/>
  <c r="Q9"/>
  <c r="O9"/>
  <c r="M9"/>
  <c r="K9"/>
  <c r="I9"/>
  <c r="G9"/>
  <c r="R9" s="1"/>
  <c r="Q8"/>
  <c r="O8"/>
  <c r="M8"/>
  <c r="K8"/>
  <c r="I8"/>
  <c r="G8"/>
  <c r="R8" s="1"/>
  <c r="Q7"/>
  <c r="O7"/>
  <c r="M7"/>
  <c r="K7"/>
  <c r="R7" s="1"/>
  <c r="I7"/>
  <c r="G7"/>
  <c r="Q6"/>
  <c r="O6"/>
  <c r="M6"/>
  <c r="K6"/>
  <c r="I6"/>
  <c r="R6" s="1"/>
  <c r="G6"/>
  <c r="Q5"/>
  <c r="O5"/>
  <c r="M5"/>
  <c r="K5"/>
  <c r="I5"/>
  <c r="G5"/>
  <c r="R5" s="1"/>
  <c r="Q4"/>
  <c r="O4"/>
  <c r="M4"/>
  <c r="K4"/>
  <c r="I4"/>
  <c r="G4"/>
  <c r="R4" s="1"/>
  <c r="Q41" i="5"/>
  <c r="O41"/>
  <c r="M41"/>
  <c r="K41"/>
  <c r="R41" s="1"/>
  <c r="I41"/>
  <c r="G41"/>
  <c r="Q40"/>
  <c r="O40"/>
  <c r="M40"/>
  <c r="K40"/>
  <c r="I40"/>
  <c r="R40" s="1"/>
  <c r="G40"/>
  <c r="Q39"/>
  <c r="O39"/>
  <c r="M39"/>
  <c r="K39"/>
  <c r="I39"/>
  <c r="G39"/>
  <c r="R39" s="1"/>
  <c r="Q38"/>
  <c r="O38"/>
  <c r="M38"/>
  <c r="K38"/>
  <c r="I38"/>
  <c r="G38"/>
  <c r="R38" s="1"/>
  <c r="Q37"/>
  <c r="O37"/>
  <c r="M37"/>
  <c r="K37"/>
  <c r="R37" s="1"/>
  <c r="I37"/>
  <c r="G37"/>
  <c r="Q33"/>
  <c r="O33"/>
  <c r="M33"/>
  <c r="K33"/>
  <c r="I33"/>
  <c r="R33" s="1"/>
  <c r="G33"/>
  <c r="Q32"/>
  <c r="O32"/>
  <c r="M32"/>
  <c r="K32"/>
  <c r="I32"/>
  <c r="G32"/>
  <c r="R32" s="1"/>
  <c r="Q31"/>
  <c r="O31"/>
  <c r="M31"/>
  <c r="K31"/>
  <c r="I31"/>
  <c r="G31"/>
  <c r="R31" s="1"/>
  <c r="Q30"/>
  <c r="O30"/>
  <c r="M30"/>
  <c r="K30"/>
  <c r="R30" s="1"/>
  <c r="I30"/>
  <c r="G30"/>
  <c r="Q29"/>
  <c r="O29"/>
  <c r="M29"/>
  <c r="K29"/>
  <c r="I29"/>
  <c r="R29" s="1"/>
  <c r="G29"/>
  <c r="Q28"/>
  <c r="O28"/>
  <c r="M28"/>
  <c r="K28"/>
  <c r="I28"/>
  <c r="G28"/>
  <c r="R28" s="1"/>
  <c r="Q27"/>
  <c r="O27"/>
  <c r="M27"/>
  <c r="K27"/>
  <c r="I27"/>
  <c r="G27"/>
  <c r="R27" s="1"/>
  <c r="Q26"/>
  <c r="O26"/>
  <c r="M26"/>
  <c r="K26"/>
  <c r="R26" s="1"/>
  <c r="I26"/>
  <c r="G26"/>
  <c r="Q25"/>
  <c r="O25"/>
  <c r="M25"/>
  <c r="K25"/>
  <c r="I25"/>
  <c r="R25" s="1"/>
  <c r="G25"/>
  <c r="Q24"/>
  <c r="O24"/>
  <c r="M24"/>
  <c r="K24"/>
  <c r="I24"/>
  <c r="G24"/>
  <c r="R24" s="1"/>
  <c r="Q19"/>
  <c r="O19"/>
  <c r="M19"/>
  <c r="K19"/>
  <c r="I19"/>
  <c r="G19"/>
  <c r="R19" s="1"/>
  <c r="Q18"/>
  <c r="O18"/>
  <c r="M18"/>
  <c r="K18"/>
  <c r="R18" s="1"/>
  <c r="I18"/>
  <c r="G18"/>
  <c r="Q17"/>
  <c r="O17"/>
  <c r="M17"/>
  <c r="K17"/>
  <c r="I17"/>
  <c r="R17" s="1"/>
  <c r="G17"/>
  <c r="Q16"/>
  <c r="O16"/>
  <c r="M16"/>
  <c r="K16"/>
  <c r="I16"/>
  <c r="G16"/>
  <c r="R16" s="1"/>
  <c r="Q15"/>
  <c r="O15"/>
  <c r="M15"/>
  <c r="K15"/>
  <c r="I15"/>
  <c r="G15"/>
  <c r="R15" s="1"/>
  <c r="Q14"/>
  <c r="O14"/>
  <c r="M14"/>
  <c r="K14"/>
  <c r="R14" s="1"/>
  <c r="I14"/>
  <c r="G14"/>
  <c r="Q13"/>
  <c r="O13"/>
  <c r="M13"/>
  <c r="K13"/>
  <c r="I13"/>
  <c r="R13" s="1"/>
  <c r="G13"/>
  <c r="Q12"/>
  <c r="O12"/>
  <c r="M12"/>
  <c r="K12"/>
  <c r="I12"/>
  <c r="G12"/>
  <c r="R12" s="1"/>
  <c r="Q11"/>
  <c r="O11"/>
  <c r="M11"/>
  <c r="K11"/>
  <c r="I11"/>
  <c r="G11"/>
  <c r="R11" s="1"/>
  <c r="Q10"/>
  <c r="O10"/>
  <c r="M10"/>
  <c r="K10"/>
  <c r="R10" s="1"/>
  <c r="I10"/>
  <c r="G10"/>
  <c r="Q9"/>
  <c r="O9"/>
  <c r="M9"/>
  <c r="K9"/>
  <c r="I9"/>
  <c r="R9" s="1"/>
  <c r="G9"/>
  <c r="Q8"/>
  <c r="O8"/>
  <c r="M8"/>
  <c r="K8"/>
  <c r="I8"/>
  <c r="G8"/>
  <c r="R8" s="1"/>
  <c r="Q7"/>
  <c r="O7"/>
  <c r="M7"/>
  <c r="K7"/>
  <c r="I7"/>
  <c r="G7"/>
  <c r="R7" s="1"/>
  <c r="Q6"/>
  <c r="O6"/>
  <c r="M6"/>
  <c r="K6"/>
  <c r="R6" s="1"/>
  <c r="I6"/>
  <c r="G6"/>
  <c r="Q5"/>
  <c r="O5"/>
  <c r="M5"/>
  <c r="K5"/>
  <c r="I5"/>
  <c r="R5" s="1"/>
  <c r="G5"/>
  <c r="Q4"/>
  <c r="O4"/>
  <c r="M4"/>
  <c r="K4"/>
  <c r="I4"/>
  <c r="G4"/>
  <c r="R4" s="1"/>
  <c r="Q40" i="4"/>
  <c r="O40"/>
  <c r="M40"/>
  <c r="K40"/>
  <c r="I40"/>
  <c r="G40"/>
  <c r="R40" s="1"/>
  <c r="Q39"/>
  <c r="O39"/>
  <c r="M39"/>
  <c r="K39"/>
  <c r="R39" s="1"/>
  <c r="I39"/>
  <c r="G39"/>
  <c r="Q38"/>
  <c r="O38"/>
  <c r="M38"/>
  <c r="K38"/>
  <c r="I38"/>
  <c r="R38" s="1"/>
  <c r="G38"/>
  <c r="Q37"/>
  <c r="O37"/>
  <c r="M37"/>
  <c r="K37"/>
  <c r="I37"/>
  <c r="G37"/>
  <c r="R37" s="1"/>
  <c r="Q32"/>
  <c r="O32"/>
  <c r="M32"/>
  <c r="K32"/>
  <c r="I32"/>
  <c r="G32"/>
  <c r="R32" s="1"/>
  <c r="Q31"/>
  <c r="O31"/>
  <c r="M31"/>
  <c r="K31"/>
  <c r="R31" s="1"/>
  <c r="I31"/>
  <c r="G31"/>
  <c r="Q30"/>
  <c r="O30"/>
  <c r="M30"/>
  <c r="K30"/>
  <c r="I30"/>
  <c r="R30" s="1"/>
  <c r="G30"/>
  <c r="Q29"/>
  <c r="O29"/>
  <c r="M29"/>
  <c r="K29"/>
  <c r="I29"/>
  <c r="G29"/>
  <c r="R29" s="1"/>
  <c r="Q28"/>
  <c r="O28"/>
  <c r="M28"/>
  <c r="K28"/>
  <c r="I28"/>
  <c r="G28"/>
  <c r="R28" s="1"/>
  <c r="Q27"/>
  <c r="O27"/>
  <c r="M27"/>
  <c r="K27"/>
  <c r="R27" s="1"/>
  <c r="I27"/>
  <c r="G27"/>
  <c r="Q26"/>
  <c r="O26"/>
  <c r="M26"/>
  <c r="K26"/>
  <c r="I26"/>
  <c r="R26" s="1"/>
  <c r="G26"/>
  <c r="Q25"/>
  <c r="O25"/>
  <c r="M25"/>
  <c r="K25"/>
  <c r="I25"/>
  <c r="G25"/>
  <c r="R25" s="1"/>
  <c r="Q24"/>
  <c r="O24"/>
  <c r="M24"/>
  <c r="K24"/>
  <c r="I24"/>
  <c r="G24"/>
  <c r="R24" s="1"/>
  <c r="Q23"/>
  <c r="O23"/>
  <c r="M23"/>
  <c r="K23"/>
  <c r="R23" s="1"/>
  <c r="I23"/>
  <c r="G23"/>
  <c r="Q22"/>
  <c r="O22"/>
  <c r="M22"/>
  <c r="K22"/>
  <c r="I22"/>
  <c r="R22" s="1"/>
  <c r="G22"/>
  <c r="Q21"/>
  <c r="O21"/>
  <c r="M21"/>
  <c r="K21"/>
  <c r="I21"/>
  <c r="G21"/>
  <c r="R21" s="1"/>
  <c r="Q20"/>
  <c r="O20"/>
  <c r="M20"/>
  <c r="K20"/>
  <c r="I20"/>
  <c r="G20"/>
  <c r="R20" s="1"/>
  <c r="Q16"/>
  <c r="O16"/>
  <c r="M16"/>
  <c r="K16"/>
  <c r="R16" s="1"/>
  <c r="I16"/>
  <c r="G16"/>
  <c r="Q15"/>
  <c r="O15"/>
  <c r="M15"/>
  <c r="K15"/>
  <c r="I15"/>
  <c r="R15" s="1"/>
  <c r="G15"/>
  <c r="Q14"/>
  <c r="O14"/>
  <c r="M14"/>
  <c r="K14"/>
  <c r="I14"/>
  <c r="G14"/>
  <c r="R14" s="1"/>
  <c r="Q13"/>
  <c r="O13"/>
  <c r="M13"/>
  <c r="K13"/>
  <c r="I13"/>
  <c r="G13"/>
  <c r="R13" s="1"/>
  <c r="Q12"/>
  <c r="O12"/>
  <c r="M12"/>
  <c r="K12"/>
  <c r="R12" s="1"/>
  <c r="I12"/>
  <c r="G12"/>
  <c r="Q11"/>
  <c r="O11"/>
  <c r="M11"/>
  <c r="K11"/>
  <c r="I11"/>
  <c r="R11" s="1"/>
  <c r="G11"/>
  <c r="Q10"/>
  <c r="O10"/>
  <c r="M10"/>
  <c r="K10"/>
  <c r="I10"/>
  <c r="G10"/>
  <c r="R10" s="1"/>
  <c r="Q9"/>
  <c r="O9"/>
  <c r="M9"/>
  <c r="K9"/>
  <c r="I9"/>
  <c r="G9"/>
  <c r="R9" s="1"/>
  <c r="Q8"/>
  <c r="O8"/>
  <c r="M8"/>
  <c r="K8"/>
  <c r="R8" s="1"/>
  <c r="I8"/>
  <c r="G8"/>
  <c r="Q7"/>
  <c r="O7"/>
  <c r="M7"/>
  <c r="K7"/>
  <c r="I7"/>
  <c r="R7" s="1"/>
  <c r="G7"/>
  <c r="Q6"/>
  <c r="O6"/>
  <c r="M6"/>
  <c r="K6"/>
  <c r="I6"/>
  <c r="G6"/>
  <c r="R6" s="1"/>
  <c r="Q5"/>
  <c r="O5"/>
  <c r="M5"/>
  <c r="K5"/>
  <c r="I5"/>
  <c r="G5"/>
  <c r="R5" s="1"/>
  <c r="Q4"/>
  <c r="O4"/>
  <c r="M4"/>
  <c r="K4"/>
  <c r="R4" s="1"/>
  <c r="I4"/>
  <c r="G4"/>
  <c r="Q30" i="3"/>
  <c r="O30"/>
  <c r="M30"/>
  <c r="K30"/>
  <c r="I30"/>
  <c r="R30" s="1"/>
  <c r="G30"/>
  <c r="Q29"/>
  <c r="O29"/>
  <c r="M29"/>
  <c r="K29"/>
  <c r="I29"/>
  <c r="G29"/>
  <c r="R29" s="1"/>
  <c r="Q28"/>
  <c r="O28"/>
  <c r="M28"/>
  <c r="K28"/>
  <c r="I28"/>
  <c r="G28"/>
  <c r="R28" s="1"/>
  <c r="Q20"/>
  <c r="O20"/>
  <c r="M20"/>
  <c r="K20"/>
  <c r="R20" s="1"/>
  <c r="I20"/>
  <c r="G20"/>
  <c r="Q19"/>
  <c r="O19"/>
  <c r="M19"/>
  <c r="K19"/>
  <c r="I19"/>
  <c r="R19" s="1"/>
  <c r="G19"/>
  <c r="Q18"/>
  <c r="O18"/>
  <c r="M18"/>
  <c r="K18"/>
  <c r="I18"/>
  <c r="G18"/>
  <c r="R18" s="1"/>
  <c r="Q17"/>
  <c r="O17"/>
  <c r="M17"/>
  <c r="K17"/>
  <c r="I17"/>
  <c r="G17"/>
  <c r="R17" s="1"/>
  <c r="Q12"/>
  <c r="O12"/>
  <c r="M12"/>
  <c r="K12"/>
  <c r="R12" s="1"/>
  <c r="I12"/>
  <c r="G12"/>
  <c r="Q11"/>
  <c r="O11"/>
  <c r="M11"/>
  <c r="K11"/>
  <c r="I11"/>
  <c r="R11" s="1"/>
  <c r="G11"/>
  <c r="Q10"/>
  <c r="O10"/>
  <c r="M10"/>
  <c r="K10"/>
  <c r="I10"/>
  <c r="G10"/>
  <c r="R10" s="1"/>
  <c r="Q9"/>
  <c r="O9"/>
  <c r="M9"/>
  <c r="K9"/>
  <c r="I9"/>
  <c r="G9"/>
  <c r="R9" s="1"/>
  <c r="Q8"/>
  <c r="O8"/>
  <c r="M8"/>
  <c r="K8"/>
  <c r="R8" s="1"/>
  <c r="I8"/>
  <c r="G8"/>
  <c r="Q7"/>
  <c r="O7"/>
  <c r="M7"/>
  <c r="K7"/>
  <c r="I7"/>
  <c r="R7" s="1"/>
  <c r="G7"/>
  <c r="Q6"/>
  <c r="O6"/>
  <c r="M6"/>
  <c r="K6"/>
  <c r="I6"/>
  <c r="G6"/>
  <c r="R6" s="1"/>
  <c r="Q5"/>
  <c r="O5"/>
  <c r="M5"/>
  <c r="K5"/>
  <c r="I5"/>
  <c r="G5"/>
  <c r="R5" s="1"/>
  <c r="Q4"/>
  <c r="O4"/>
  <c r="M4"/>
  <c r="K4"/>
  <c r="R4" s="1"/>
  <c r="I4"/>
  <c r="G4"/>
  <c r="P79" i="2"/>
  <c r="O79"/>
  <c r="N79"/>
  <c r="M79"/>
  <c r="Q79" s="1"/>
  <c r="P78"/>
  <c r="O78"/>
  <c r="N78"/>
  <c r="M78"/>
  <c r="Q78" s="1"/>
  <c r="P77"/>
  <c r="O77"/>
  <c r="N77"/>
  <c r="M77"/>
  <c r="Q77" s="1"/>
  <c r="P76"/>
  <c r="O76"/>
  <c r="N76"/>
  <c r="M76"/>
  <c r="Q76" s="1"/>
  <c r="P75"/>
  <c r="O75"/>
  <c r="N75"/>
  <c r="M75"/>
  <c r="Q75" s="1"/>
  <c r="P74"/>
  <c r="O74"/>
  <c r="N74"/>
  <c r="M74"/>
  <c r="Q74" s="1"/>
  <c r="P72"/>
  <c r="O72"/>
  <c r="N72"/>
  <c r="M72"/>
  <c r="Q72" s="1"/>
  <c r="P73"/>
  <c r="O73"/>
  <c r="N73"/>
  <c r="M73"/>
  <c r="Q73" s="1"/>
  <c r="P67"/>
  <c r="O67"/>
  <c r="N67"/>
  <c r="M67"/>
  <c r="Q67" s="1"/>
  <c r="P66"/>
  <c r="O66"/>
  <c r="N66"/>
  <c r="M66"/>
  <c r="Q66" s="1"/>
  <c r="P65"/>
  <c r="O65"/>
  <c r="N65"/>
  <c r="M65"/>
  <c r="Q65" s="1"/>
  <c r="P64"/>
  <c r="O64"/>
  <c r="N64"/>
  <c r="M64"/>
  <c r="Q64" s="1"/>
  <c r="P63"/>
  <c r="O63"/>
  <c r="N63"/>
  <c r="M63"/>
  <c r="Q63" s="1"/>
  <c r="P62"/>
  <c r="O62"/>
  <c r="N62"/>
  <c r="M62"/>
  <c r="Q62" s="1"/>
  <c r="P61"/>
  <c r="O61"/>
  <c r="N61"/>
  <c r="M61"/>
  <c r="Q61" s="1"/>
  <c r="P60"/>
  <c r="O60"/>
  <c r="N60"/>
  <c r="M60"/>
  <c r="Q60" s="1"/>
  <c r="P59"/>
  <c r="O59"/>
  <c r="N59"/>
  <c r="M59"/>
  <c r="Q59" s="1"/>
  <c r="P58"/>
  <c r="O58"/>
  <c r="N58"/>
  <c r="M58"/>
  <c r="Q58" s="1"/>
  <c r="P57"/>
  <c r="O57"/>
  <c r="N57"/>
  <c r="M57"/>
  <c r="Q57" s="1"/>
  <c r="P56"/>
  <c r="O56"/>
  <c r="N56"/>
  <c r="M56"/>
  <c r="Q56" s="1"/>
  <c r="P55"/>
  <c r="O55"/>
  <c r="N55"/>
  <c r="M55"/>
  <c r="Q55" s="1"/>
  <c r="P54"/>
  <c r="O54"/>
  <c r="N54"/>
  <c r="M54"/>
  <c r="Q54" s="1"/>
  <c r="P53"/>
  <c r="O53"/>
  <c r="N53"/>
  <c r="M53"/>
  <c r="Q53" s="1"/>
  <c r="P52"/>
  <c r="O52"/>
  <c r="N52"/>
  <c r="M52"/>
  <c r="Q52" s="1"/>
  <c r="P51"/>
  <c r="O51"/>
  <c r="N51"/>
  <c r="M51"/>
  <c r="Q51" s="1"/>
  <c r="P50"/>
  <c r="O50"/>
  <c r="N50"/>
  <c r="M50"/>
  <c r="Q50" s="1"/>
  <c r="P49"/>
  <c r="O49"/>
  <c r="N49"/>
  <c r="M49"/>
  <c r="Q49" s="1"/>
  <c r="P48"/>
  <c r="O48"/>
  <c r="N48"/>
  <c r="M48"/>
  <c r="P47"/>
  <c r="O47"/>
  <c r="N47"/>
  <c r="M47"/>
  <c r="Q47" s="1"/>
  <c r="P46"/>
  <c r="O46"/>
  <c r="N46"/>
  <c r="M46"/>
  <c r="Q46" s="1"/>
  <c r="P45"/>
  <c r="O45"/>
  <c r="N45"/>
  <c r="M45"/>
  <c r="Q45" s="1"/>
  <c r="P44"/>
  <c r="O44"/>
  <c r="N44"/>
  <c r="M44"/>
  <c r="Q44" s="1"/>
  <c r="P43"/>
  <c r="O43"/>
  <c r="N43"/>
  <c r="M43"/>
  <c r="Q43" s="1"/>
  <c r="P42"/>
  <c r="O42"/>
  <c r="N42"/>
  <c r="M42"/>
  <c r="Q42" s="1"/>
  <c r="P40"/>
  <c r="O40"/>
  <c r="N40"/>
  <c r="M40"/>
  <c r="Q40" s="1"/>
  <c r="P41"/>
  <c r="O41"/>
  <c r="N41"/>
  <c r="M41"/>
  <c r="P39"/>
  <c r="O39"/>
  <c r="N39"/>
  <c r="M39"/>
  <c r="P38"/>
  <c r="O38"/>
  <c r="N38"/>
  <c r="M38"/>
  <c r="P37"/>
  <c r="O37"/>
  <c r="N37"/>
  <c r="M37"/>
  <c r="P36"/>
  <c r="O36"/>
  <c r="N36"/>
  <c r="M36"/>
  <c r="P35"/>
  <c r="O35"/>
  <c r="N35"/>
  <c r="M35"/>
  <c r="P34"/>
  <c r="O34"/>
  <c r="N34"/>
  <c r="M34"/>
  <c r="P29"/>
  <c r="O29"/>
  <c r="N29"/>
  <c r="M29"/>
  <c r="P28"/>
  <c r="O28"/>
  <c r="N28"/>
  <c r="M28"/>
  <c r="Q28" s="1"/>
  <c r="P27"/>
  <c r="O27"/>
  <c r="N27"/>
  <c r="M27"/>
  <c r="Q27" s="1"/>
  <c r="P26"/>
  <c r="O26"/>
  <c r="N26"/>
  <c r="M26"/>
  <c r="Q26" s="1"/>
  <c r="P25"/>
  <c r="O25"/>
  <c r="N25"/>
  <c r="M25"/>
  <c r="Q25" s="1"/>
  <c r="P24"/>
  <c r="O24"/>
  <c r="N24"/>
  <c r="M24"/>
  <c r="Q24" s="1"/>
  <c r="P23"/>
  <c r="O23"/>
  <c r="N23"/>
  <c r="M23"/>
  <c r="Q23" s="1"/>
  <c r="P22"/>
  <c r="O22"/>
  <c r="N22"/>
  <c r="M22"/>
  <c r="Q22" s="1"/>
  <c r="P21"/>
  <c r="O21"/>
  <c r="N21"/>
  <c r="M21"/>
  <c r="Q21" s="1"/>
  <c r="P20"/>
  <c r="O20"/>
  <c r="N20"/>
  <c r="M20"/>
  <c r="Q20" s="1"/>
  <c r="P19"/>
  <c r="O19"/>
  <c r="N19"/>
  <c r="M19"/>
  <c r="Q19" s="1"/>
  <c r="P17"/>
  <c r="O17"/>
  <c r="N17"/>
  <c r="M17"/>
  <c r="Q17" s="1"/>
  <c r="P18"/>
  <c r="O18"/>
  <c r="N18"/>
  <c r="M18"/>
  <c r="Q18" s="1"/>
  <c r="P13"/>
  <c r="O13"/>
  <c r="N13"/>
  <c r="M13"/>
  <c r="Q13" s="1"/>
  <c r="P11"/>
  <c r="O11"/>
  <c r="N11"/>
  <c r="M11"/>
  <c r="Q11" s="1"/>
  <c r="P16"/>
  <c r="O16"/>
  <c r="N16"/>
  <c r="M16"/>
  <c r="P14"/>
  <c r="O14"/>
  <c r="N14"/>
  <c r="M14"/>
  <c r="Q14" s="1"/>
  <c r="P15"/>
  <c r="O15"/>
  <c r="N15"/>
  <c r="M15"/>
  <c r="Q15" s="1"/>
  <c r="P12"/>
  <c r="O12"/>
  <c r="N12"/>
  <c r="M12"/>
  <c r="P9"/>
  <c r="O9"/>
  <c r="N9"/>
  <c r="M9"/>
  <c r="P8"/>
  <c r="O8"/>
  <c r="N8"/>
  <c r="M8"/>
  <c r="P10"/>
  <c r="O10"/>
  <c r="N10"/>
  <c r="M10"/>
  <c r="P7"/>
  <c r="O7"/>
  <c r="N7"/>
  <c r="M7"/>
  <c r="P5"/>
  <c r="O5"/>
  <c r="N5"/>
  <c r="M5"/>
  <c r="P6"/>
  <c r="O6"/>
  <c r="N6"/>
  <c r="M6"/>
  <c r="P4"/>
  <c r="O4"/>
  <c r="N4"/>
  <c r="M4"/>
  <c r="Q34" l="1"/>
  <c r="Q35"/>
  <c r="Q37"/>
  <c r="Q48"/>
  <c r="Q36"/>
  <c r="Q41"/>
  <c r="Q38"/>
  <c r="Q4"/>
  <c r="Q16"/>
  <c r="Q6"/>
  <c r="Q5"/>
  <c r="Q10"/>
  <c r="Q9"/>
  <c r="Q12"/>
  <c r="Q29"/>
  <c r="Q39"/>
  <c r="Q8"/>
  <c r="Q7"/>
</calcChain>
</file>

<file path=xl/sharedStrings.xml><?xml version="1.0" encoding="utf-8"?>
<sst xmlns="http://schemas.openxmlformats.org/spreadsheetml/2006/main" count="1439" uniqueCount="160">
  <si>
    <t>Číslo</t>
  </si>
  <si>
    <t>Stav</t>
  </si>
  <si>
    <t>Jméno</t>
  </si>
  <si>
    <t>Příjmení</t>
  </si>
  <si>
    <t>Sp.</t>
  </si>
  <si>
    <t>Op.</t>
  </si>
  <si>
    <t>Jun.</t>
  </si>
  <si>
    <t>Výsledky jednotlivých kol - jednoranky</t>
  </si>
  <si>
    <t>Počítané výsledky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</si>
  <si>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</si>
  <si>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</si>
  <si>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</si>
  <si>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</si>
  <si>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</si>
  <si>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</si>
  <si>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</si>
  <si>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</si>
  <si>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</si>
  <si>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</si>
  <si>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Max 1</t>
  </si>
  <si>
    <t xml:space="preserve">Max 2 </t>
  </si>
  <si>
    <t>Max 3</t>
  </si>
  <si>
    <t>Max 4</t>
  </si>
  <si>
    <t>Celkem</t>
  </si>
  <si>
    <t>Pořadí</t>
  </si>
  <si>
    <t>%</t>
  </si>
  <si>
    <t>Jaroslav</t>
  </si>
  <si>
    <t>Hlavata</t>
  </si>
  <si>
    <t>Jan</t>
  </si>
  <si>
    <t>Grunt</t>
  </si>
  <si>
    <t xml:space="preserve">Jan </t>
  </si>
  <si>
    <t>Khýr</t>
  </si>
  <si>
    <t>Čengery</t>
  </si>
  <si>
    <t>Zetek</t>
  </si>
  <si>
    <t>Tomáš</t>
  </si>
  <si>
    <t>Křemenák</t>
  </si>
  <si>
    <t>Štěpán</t>
  </si>
  <si>
    <t>Ševců</t>
  </si>
  <si>
    <t>Václav</t>
  </si>
  <si>
    <t>Balík</t>
  </si>
  <si>
    <t>Aleš</t>
  </si>
  <si>
    <t>Holeček</t>
  </si>
  <si>
    <t>Jaromír</t>
  </si>
  <si>
    <t>Punčochář</t>
  </si>
  <si>
    <t>Jiří</t>
  </si>
  <si>
    <t>Pechoušek</t>
  </si>
  <si>
    <t>Nikodém</t>
  </si>
  <si>
    <t>Novotný</t>
  </si>
  <si>
    <t>Petr</t>
  </si>
  <si>
    <t>Petřík</t>
  </si>
  <si>
    <t>Pavel</t>
  </si>
  <si>
    <t>Horký</t>
  </si>
  <si>
    <t>Popek</t>
  </si>
  <si>
    <t>Kvoch</t>
  </si>
  <si>
    <t>Zbyněk</t>
  </si>
  <si>
    <t>Linka</t>
  </si>
  <si>
    <t>František</t>
  </si>
  <si>
    <t>Vejvoda</t>
  </si>
  <si>
    <t>Straka</t>
  </si>
  <si>
    <t>Jindra</t>
  </si>
  <si>
    <t>Král</t>
  </si>
  <si>
    <t>Michal</t>
  </si>
  <si>
    <t>Josef</t>
  </si>
  <si>
    <t>Bendl</t>
  </si>
  <si>
    <t>Hájek</t>
  </si>
  <si>
    <t>Milan</t>
  </si>
  <si>
    <t>Slavík</t>
  </si>
  <si>
    <t>Výsledky jednotlivých kol - opakovačky&amp;samonabíjecí</t>
  </si>
  <si>
    <t>Alexander</t>
  </si>
  <si>
    <t>Klenko</t>
  </si>
  <si>
    <t>Kodera</t>
  </si>
  <si>
    <t>Ladislav</t>
  </si>
  <si>
    <t>Kalach</t>
  </si>
  <si>
    <t>Vrátník</t>
  </si>
  <si>
    <t>Prepletaný</t>
  </si>
  <si>
    <t>Ivan</t>
  </si>
  <si>
    <t>Vokurka</t>
  </si>
  <si>
    <t>Roman</t>
  </si>
  <si>
    <t>Pytloun</t>
  </si>
  <si>
    <t>Krchov</t>
  </si>
  <si>
    <t>Bahenský</t>
  </si>
  <si>
    <t>Řehořovský</t>
  </si>
  <si>
    <t>Sýkora</t>
  </si>
  <si>
    <t>David</t>
  </si>
  <si>
    <t>Ambrož</t>
  </si>
  <si>
    <t>Synek</t>
  </si>
  <si>
    <t>Nejepsa</t>
  </si>
  <si>
    <t>Lucie</t>
  </si>
  <si>
    <t>Vokounová</t>
  </si>
  <si>
    <t>Míchal</t>
  </si>
  <si>
    <t>Kynych</t>
  </si>
  <si>
    <t>Vysloužil</t>
  </si>
  <si>
    <t>Jirsa</t>
  </si>
  <si>
    <t>Karel</t>
  </si>
  <si>
    <t>Vild</t>
  </si>
  <si>
    <t>Zdeněk</t>
  </si>
  <si>
    <t>Bláha</t>
  </si>
  <si>
    <t>Stanislav</t>
  </si>
  <si>
    <t>Vágner</t>
  </si>
  <si>
    <t>Leoš</t>
  </si>
  <si>
    <t>Novák</t>
  </si>
  <si>
    <t>Táňa</t>
  </si>
  <si>
    <t>Prokopová</t>
  </si>
  <si>
    <t>Cifka</t>
  </si>
  <si>
    <t>Martin</t>
  </si>
  <si>
    <t>Radouš</t>
  </si>
  <si>
    <t>Výsledky jednotlivých kol – junioři</t>
  </si>
  <si>
    <t>Hlavata jr.</t>
  </si>
  <si>
    <t>Trejbal</t>
  </si>
  <si>
    <t>Němec</t>
  </si>
  <si>
    <t>Jakub</t>
  </si>
  <si>
    <t xml:space="preserve">Kalach </t>
  </si>
  <si>
    <t>Daniel</t>
  </si>
  <si>
    <t>Filip</t>
  </si>
  <si>
    <t>Angelika</t>
  </si>
  <si>
    <t>Beatris</t>
  </si>
  <si>
    <t>Výsledky jednotlivých položek - jednoranky</t>
  </si>
  <si>
    <t>Osobní údaje střelce</t>
  </si>
  <si>
    <t>1 bobr</t>
  </si>
  <si>
    <t>2 rukojmí 2011</t>
  </si>
  <si>
    <t>3 kolečka</t>
  </si>
  <si>
    <t>4 vleže bez opory</t>
  </si>
  <si>
    <t>5 rukojmí v oknech</t>
  </si>
  <si>
    <t>6 špejle</t>
  </si>
  <si>
    <t>Výsledky</t>
  </si>
  <si>
    <t>Start.č.</t>
  </si>
  <si>
    <t>SSK</t>
  </si>
  <si>
    <t>Vybavení</t>
  </si>
  <si>
    <t>b</t>
  </si>
  <si>
    <t>pořadí</t>
  </si>
  <si>
    <t>Výsledky jednotlivých položek - opakovačky</t>
  </si>
  <si>
    <t>Výsledky jednotlivých položek - junioři</t>
  </si>
  <si>
    <t>jun.</t>
  </si>
  <si>
    <t>6 tanky</t>
  </si>
  <si>
    <t>Alexandr</t>
  </si>
  <si>
    <t xml:space="preserve">Trejbal </t>
  </si>
  <si>
    <t xml:space="preserve">Štěpán </t>
  </si>
  <si>
    <t xml:space="preserve">Jiří </t>
  </si>
  <si>
    <t>Hlavata ml.</t>
  </si>
  <si>
    <t>1.</t>
  </si>
  <si>
    <t>2.</t>
  </si>
  <si>
    <t>3.</t>
  </si>
  <si>
    <t>4.</t>
  </si>
  <si>
    <t>5.</t>
  </si>
  <si>
    <t>6.</t>
  </si>
  <si>
    <t>7.</t>
  </si>
  <si>
    <t>Jíří</t>
  </si>
  <si>
    <t>8.</t>
  </si>
  <si>
    <t>9.</t>
  </si>
  <si>
    <t>10.</t>
  </si>
  <si>
    <t>11.</t>
  </si>
  <si>
    <t>12.</t>
  </si>
  <si>
    <t>13.</t>
  </si>
  <si>
    <t>Cífka</t>
  </si>
  <si>
    <t>14.</t>
  </si>
  <si>
    <t>Trejbal jun.</t>
  </si>
  <si>
    <t xml:space="preserve">Jaroslav </t>
  </si>
  <si>
    <t>Němec jun.</t>
  </si>
  <si>
    <t>Hlavata jun.</t>
  </si>
  <si>
    <t xml:space="preserve">  </t>
  </si>
</sst>
</file>

<file path=xl/styles.xml><?xml version="1.0" encoding="utf-8"?>
<styleSheet xmlns="http://schemas.openxmlformats.org/spreadsheetml/2006/main">
  <numFmts count="4">
    <numFmt numFmtId="164" formatCode="0\ %"/>
    <numFmt numFmtId="165" formatCode="0.00\ %"/>
    <numFmt numFmtId="166" formatCode="d/m/yyyy"/>
    <numFmt numFmtId="167" formatCode="0.0%"/>
  </numFmts>
  <fonts count="13">
    <font>
      <sz val="11"/>
      <color rgb="FF000000"/>
      <name val="Calibri"/>
      <family val="2"/>
      <charset val="238"/>
    </font>
    <font>
      <sz val="14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DDDDDD"/>
        <bgColor rgb="FFCCCCFF"/>
      </patternFill>
    </fill>
    <fill>
      <patternFill patternType="solid">
        <fgColor rgb="FFFF66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99CCFF"/>
        <bgColor rgb="FFCCCCFF"/>
      </patternFill>
    </fill>
    <fill>
      <patternFill patternType="solid">
        <fgColor rgb="FF99CC00"/>
        <bgColor rgb="FF92D050"/>
      </patternFill>
    </fill>
    <fill>
      <patternFill patternType="solid">
        <fgColor rgb="FFCCCCFF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9CC00"/>
      </patternFill>
    </fill>
    <fill>
      <patternFill patternType="solid">
        <fgColor rgb="FF00B0F0"/>
        <bgColor rgb="FF33CC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164" fontId="12" fillId="0" borderId="0" applyBorder="0" applyProtection="0"/>
    <xf numFmtId="164" fontId="12" fillId="0" borderId="0" applyBorder="0" applyProtection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2" applyNumberFormat="1" applyFont="1" applyBorder="1" applyProtection="1"/>
    <xf numFmtId="0" fontId="3" fillId="6" borderId="6" xfId="2" applyNumberFormat="1" applyFont="1" applyFill="1" applyBorder="1" applyAlignment="1" applyProtection="1">
      <alignment horizontal="center"/>
    </xf>
    <xf numFmtId="0" fontId="3" fillId="7" borderId="6" xfId="2" applyNumberFormat="1" applyFont="1" applyFill="1" applyBorder="1" applyAlignment="1" applyProtection="1">
      <alignment horizontal="center"/>
    </xf>
    <xf numFmtId="0" fontId="3" fillId="2" borderId="6" xfId="2" applyNumberFormat="1" applyFont="1" applyFill="1" applyBorder="1" applyAlignment="1" applyProtection="1">
      <alignment horizontal="left"/>
    </xf>
    <xf numFmtId="0" fontId="0" fillId="0" borderId="6" xfId="2" applyNumberFormat="1" applyFont="1" applyBorder="1" applyProtection="1"/>
    <xf numFmtId="165" fontId="5" fillId="0" borderId="6" xfId="2" applyNumberFormat="1" applyFont="1" applyBorder="1" applyProtection="1"/>
    <xf numFmtId="165" fontId="5" fillId="0" borderId="6" xfId="2" applyNumberFormat="1" applyFont="1" applyBorder="1" applyAlignment="1" applyProtection="1">
      <alignment horizontal="center"/>
    </xf>
    <xf numFmtId="1" fontId="6" fillId="0" borderId="6" xfId="2" applyNumberFormat="1" applyFont="1" applyBorder="1" applyAlignment="1" applyProtection="1">
      <alignment horizontal="center"/>
    </xf>
    <xf numFmtId="0" fontId="0" fillId="0" borderId="6" xfId="0" applyFont="1" applyBorder="1"/>
    <xf numFmtId="165" fontId="5" fillId="0" borderId="6" xfId="2" applyNumberFormat="1" applyFont="1" applyBorder="1" applyAlignment="1" applyProtection="1">
      <alignment horizontal="right"/>
    </xf>
    <xf numFmtId="0" fontId="0" fillId="0" borderId="16" xfId="0" applyFont="1" applyBorder="1"/>
    <xf numFmtId="0" fontId="0" fillId="0" borderId="17" xfId="0" applyFont="1" applyBorder="1"/>
    <xf numFmtId="165" fontId="5" fillId="0" borderId="6" xfId="0" applyNumberFormat="1" applyFont="1" applyBorder="1"/>
    <xf numFmtId="0" fontId="7" fillId="8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3" fillId="11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/>
    <xf numFmtId="0" fontId="5" fillId="0" borderId="6" xfId="0" applyFont="1" applyBorder="1"/>
    <xf numFmtId="167" fontId="5" fillId="0" borderId="6" xfId="1" applyNumberFormat="1" applyFont="1" applyBorder="1" applyAlignment="1" applyProtection="1"/>
    <xf numFmtId="0" fontId="3" fillId="0" borderId="7" xfId="0" applyFont="1" applyBorder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0" fillId="12" borderId="3" xfId="0" applyFont="1" applyFill="1" applyBorder="1"/>
    <xf numFmtId="0" fontId="9" fillId="0" borderId="5" xfId="0" applyFont="1" applyBorder="1" applyAlignment="1">
      <alignment horizontal="center" vertical="center"/>
    </xf>
    <xf numFmtId="0" fontId="0" fillId="12" borderId="6" xfId="0" applyFont="1" applyFill="1" applyBorder="1"/>
    <xf numFmtId="0" fontId="0" fillId="13" borderId="6" xfId="0" applyFont="1" applyFill="1" applyBorder="1"/>
    <xf numFmtId="0" fontId="0" fillId="14" borderId="6" xfId="0" applyFont="1" applyFill="1" applyBorder="1"/>
    <xf numFmtId="0" fontId="10" fillId="0" borderId="2" xfId="0" applyFont="1" applyBorder="1" applyAlignment="1">
      <alignment horizontal="center" vertical="center"/>
    </xf>
    <xf numFmtId="0" fontId="0" fillId="13" borderId="3" xfId="0" applyFont="1" applyFill="1" applyBorder="1"/>
    <xf numFmtId="0" fontId="10" fillId="0" borderId="5" xfId="0" applyFont="1" applyBorder="1" applyAlignment="1">
      <alignment horizontal="center" vertical="center"/>
    </xf>
    <xf numFmtId="0" fontId="0" fillId="12" borderId="9" xfId="0" applyFont="1" applyFill="1" applyBorder="1"/>
    <xf numFmtId="0" fontId="0" fillId="13" borderId="9" xfId="0" applyFont="1" applyFill="1" applyBorder="1"/>
    <xf numFmtId="0" fontId="0" fillId="14" borderId="3" xfId="0" applyFont="1" applyFill="1" applyBorder="1"/>
    <xf numFmtId="0" fontId="5" fillId="0" borderId="0" xfId="0" applyFont="1"/>
    <xf numFmtId="0" fontId="11" fillId="8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0" fontId="11" fillId="11" borderId="6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/>
    <xf numFmtId="167" fontId="5" fillId="0" borderId="0" xfId="1" applyNumberFormat="1" applyFont="1" applyBorder="1" applyAlignment="1" applyProtection="1"/>
    <xf numFmtId="165" fontId="5" fillId="0" borderId="0" xfId="0" applyNumberFormat="1" applyFont="1" applyBorder="1"/>
    <xf numFmtId="0" fontId="3" fillId="4" borderId="14" xfId="2" applyNumberFormat="1" applyFont="1" applyFill="1" applyBorder="1" applyAlignment="1" applyProtection="1">
      <alignment horizontal="center" vertical="center"/>
    </xf>
    <xf numFmtId="0" fontId="4" fillId="5" borderId="6" xfId="2" applyNumberFormat="1" applyFont="1" applyFill="1" applyBorder="1" applyAlignment="1" applyProtection="1">
      <alignment horizontal="center" vertical="center"/>
    </xf>
    <xf numFmtId="0" fontId="3" fillId="4" borderId="15" xfId="2" applyNumberFormat="1" applyFont="1" applyFill="1" applyBorder="1" applyAlignment="1" applyProtection="1">
      <alignment horizontal="center" vertical="center"/>
    </xf>
    <xf numFmtId="0" fontId="3" fillId="8" borderId="6" xfId="2" applyNumberFormat="1" applyFont="1" applyFill="1" applyBorder="1" applyAlignment="1" applyProtection="1">
      <alignment horizontal="center" vertical="center"/>
    </xf>
    <xf numFmtId="0" fontId="3" fillId="4" borderId="11" xfId="2" applyNumberFormat="1" applyFont="1" applyFill="1" applyBorder="1" applyAlignment="1" applyProtection="1">
      <alignment horizontal="center" vertical="center"/>
    </xf>
    <xf numFmtId="0" fontId="4" fillId="5" borderId="12" xfId="2" applyNumberFormat="1" applyFont="1" applyFill="1" applyBorder="1" applyAlignment="1" applyProtection="1">
      <alignment horizontal="center" vertical="center"/>
    </xf>
    <xf numFmtId="0" fontId="3" fillId="4" borderId="13" xfId="2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66" fontId="3" fillId="9" borderId="3" xfId="0" applyNumberFormat="1" applyFont="1" applyFill="1" applyBorder="1" applyAlignment="1">
      <alignment horizontal="center" vertical="center"/>
    </xf>
    <xf numFmtId="166" fontId="3" fillId="10" borderId="3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166" fontId="11" fillId="9" borderId="6" xfId="0" applyNumberFormat="1" applyFont="1" applyFill="1" applyBorder="1" applyAlignment="1">
      <alignment horizontal="center" vertical="center"/>
    </xf>
    <xf numFmtId="166" fontId="11" fillId="10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</cellXfs>
  <cellStyles count="3">
    <cellStyle name="Excel Built-in Explanatory Text" xfId="2"/>
    <cellStyle name="normální" xfId="0" builtinId="0"/>
    <cellStyle name="pro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zoomScaleNormal="100" workbookViewId="0">
      <pane ySplit="1" topLeftCell="A2" activePane="bottomLeft" state="frozen"/>
      <selection pane="bottomLeft" activeCell="C2" sqref="C2"/>
    </sheetView>
  </sheetViews>
  <sheetFormatPr defaultColWidth="8.7109375" defaultRowHeight="15"/>
  <cols>
    <col min="2" max="2" width="6.85546875" customWidth="1"/>
    <col min="3" max="3" width="15" customWidth="1"/>
    <col min="4" max="4" width="21.5703125" customWidth="1"/>
    <col min="5" max="5" width="5.140625" customWidth="1"/>
  </cols>
  <sheetData>
    <row r="1" spans="1:7" ht="4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4.75" customHeight="1">
      <c r="A2" s="2">
        <v>1</v>
      </c>
      <c r="B2" s="2">
        <v>1</v>
      </c>
      <c r="C2" s="3"/>
      <c r="D2" s="3"/>
      <c r="E2" s="4"/>
      <c r="F2" s="4"/>
      <c r="G2" s="5"/>
    </row>
    <row r="3" spans="1:7" ht="24.75" customHeight="1">
      <c r="A3" s="6">
        <v>2</v>
      </c>
      <c r="B3" s="6">
        <v>2</v>
      </c>
      <c r="C3" s="7"/>
      <c r="D3" s="7"/>
      <c r="E3" s="8"/>
      <c r="F3" s="8"/>
      <c r="G3" s="9"/>
    </row>
    <row r="4" spans="1:7" ht="24.75" customHeight="1">
      <c r="A4" s="6">
        <v>3</v>
      </c>
      <c r="B4" s="6">
        <v>3</v>
      </c>
      <c r="C4" s="7"/>
      <c r="D4" s="7"/>
      <c r="E4" s="8"/>
      <c r="F4" s="8"/>
      <c r="G4" s="9"/>
    </row>
    <row r="5" spans="1:7" ht="24.75" customHeight="1">
      <c r="A5" s="6">
        <v>4</v>
      </c>
      <c r="B5" s="6">
        <v>4</v>
      </c>
      <c r="C5" s="7"/>
      <c r="D5" s="7"/>
      <c r="E5" s="8"/>
      <c r="F5" s="8"/>
      <c r="G5" s="9"/>
    </row>
    <row r="6" spans="1:7" ht="24.75" customHeight="1">
      <c r="A6" s="6">
        <v>5</v>
      </c>
      <c r="B6" s="6">
        <v>5</v>
      </c>
      <c r="C6" s="7"/>
      <c r="D6" s="7"/>
      <c r="E6" s="8"/>
      <c r="F6" s="8"/>
      <c r="G6" s="9"/>
    </row>
    <row r="7" spans="1:7" ht="24.75" customHeight="1">
      <c r="A7" s="6">
        <v>6</v>
      </c>
      <c r="B7" s="6">
        <v>6</v>
      </c>
      <c r="C7" s="7"/>
      <c r="D7" s="7"/>
      <c r="E7" s="8"/>
      <c r="F7" s="8"/>
      <c r="G7" s="9"/>
    </row>
    <row r="8" spans="1:7" ht="24.75" customHeight="1">
      <c r="A8" s="6">
        <v>7</v>
      </c>
      <c r="B8" s="6">
        <v>7</v>
      </c>
      <c r="C8" s="7"/>
      <c r="D8" s="7"/>
      <c r="E8" s="8"/>
      <c r="F8" s="8"/>
      <c r="G8" s="9"/>
    </row>
    <row r="9" spans="1:7" ht="24.75" customHeight="1">
      <c r="A9" s="10">
        <v>8</v>
      </c>
      <c r="B9" s="10">
        <v>8</v>
      </c>
      <c r="C9" s="11"/>
      <c r="D9" s="11"/>
      <c r="E9" s="12"/>
      <c r="F9" s="12"/>
      <c r="G9" s="13"/>
    </row>
    <row r="10" spans="1:7" ht="24.75" customHeight="1">
      <c r="A10" s="2">
        <v>9</v>
      </c>
      <c r="B10" s="2">
        <v>1</v>
      </c>
      <c r="C10" s="3"/>
      <c r="D10" s="3"/>
      <c r="E10" s="4"/>
      <c r="F10" s="4"/>
      <c r="G10" s="5"/>
    </row>
    <row r="11" spans="1:7" ht="24.75" customHeight="1">
      <c r="A11" s="6">
        <v>10</v>
      </c>
      <c r="B11" s="6">
        <v>2</v>
      </c>
      <c r="C11" s="7"/>
      <c r="D11" s="7"/>
      <c r="E11" s="8"/>
      <c r="F11" s="8"/>
      <c r="G11" s="9"/>
    </row>
    <row r="12" spans="1:7" ht="24.75" customHeight="1">
      <c r="A12" s="6">
        <v>11</v>
      </c>
      <c r="B12" s="6">
        <v>3</v>
      </c>
      <c r="C12" s="7"/>
      <c r="D12" s="7"/>
      <c r="E12" s="8"/>
      <c r="F12" s="8"/>
      <c r="G12" s="9"/>
    </row>
    <row r="13" spans="1:7" ht="24.75" customHeight="1">
      <c r="A13" s="6">
        <v>12</v>
      </c>
      <c r="B13" s="6">
        <v>4</v>
      </c>
      <c r="C13" s="7"/>
      <c r="D13" s="7"/>
      <c r="E13" s="8"/>
      <c r="F13" s="8"/>
      <c r="G13" s="9"/>
    </row>
    <row r="14" spans="1:7" ht="24.75" customHeight="1">
      <c r="A14" s="6">
        <v>13</v>
      </c>
      <c r="B14" s="6">
        <v>5</v>
      </c>
      <c r="C14" s="7"/>
      <c r="D14" s="7"/>
      <c r="E14" s="8"/>
      <c r="F14" s="8"/>
      <c r="G14" s="9"/>
    </row>
    <row r="15" spans="1:7" ht="24.75" customHeight="1">
      <c r="A15" s="6">
        <v>14</v>
      </c>
      <c r="B15" s="6">
        <v>6</v>
      </c>
      <c r="C15" s="7"/>
      <c r="D15" s="7"/>
      <c r="E15" s="8"/>
      <c r="F15" s="8"/>
      <c r="G15" s="9"/>
    </row>
    <row r="16" spans="1:7" ht="24.75" customHeight="1">
      <c r="A16" s="6">
        <v>15</v>
      </c>
      <c r="B16" s="6">
        <v>7</v>
      </c>
      <c r="C16" s="7"/>
      <c r="D16" s="7"/>
      <c r="E16" s="8"/>
      <c r="F16" s="8"/>
      <c r="G16" s="9"/>
    </row>
    <row r="17" spans="1:7" ht="24.75" customHeight="1">
      <c r="A17" s="10">
        <v>16</v>
      </c>
      <c r="B17" s="10">
        <v>8</v>
      </c>
      <c r="C17" s="11"/>
      <c r="D17" s="11"/>
      <c r="E17" s="12"/>
      <c r="F17" s="12"/>
      <c r="G17" s="13"/>
    </row>
    <row r="18" spans="1:7" ht="24.75" customHeight="1">
      <c r="A18" s="2">
        <v>17</v>
      </c>
      <c r="B18" s="2">
        <v>1</v>
      </c>
      <c r="C18" s="3"/>
      <c r="D18" s="3"/>
      <c r="E18" s="4"/>
      <c r="F18" s="4"/>
      <c r="G18" s="5"/>
    </row>
    <row r="19" spans="1:7" ht="24.75" customHeight="1">
      <c r="A19" s="6">
        <v>18</v>
      </c>
      <c r="B19" s="6">
        <v>2</v>
      </c>
      <c r="C19" s="7"/>
      <c r="D19" s="7"/>
      <c r="E19" s="8"/>
      <c r="F19" s="8"/>
      <c r="G19" s="9"/>
    </row>
    <row r="20" spans="1:7" ht="24.75" customHeight="1">
      <c r="A20" s="6">
        <v>19</v>
      </c>
      <c r="B20" s="6">
        <v>3</v>
      </c>
      <c r="C20" s="7"/>
      <c r="D20" s="7"/>
      <c r="E20" s="8"/>
      <c r="F20" s="8"/>
      <c r="G20" s="9"/>
    </row>
    <row r="21" spans="1:7" ht="24.75" customHeight="1">
      <c r="A21" s="6">
        <v>20</v>
      </c>
      <c r="B21" s="6">
        <v>4</v>
      </c>
      <c r="C21" s="7"/>
      <c r="D21" s="7"/>
      <c r="E21" s="8"/>
      <c r="F21" s="8"/>
      <c r="G21" s="9"/>
    </row>
    <row r="22" spans="1:7" ht="24.75" customHeight="1">
      <c r="A22" s="6">
        <v>21</v>
      </c>
      <c r="B22" s="6">
        <v>5</v>
      </c>
      <c r="C22" s="7"/>
      <c r="D22" s="7"/>
      <c r="E22" s="8"/>
      <c r="F22" s="8"/>
      <c r="G22" s="9"/>
    </row>
    <row r="23" spans="1:7" ht="24.75" customHeight="1">
      <c r="A23" s="6">
        <v>22</v>
      </c>
      <c r="B23" s="6">
        <v>6</v>
      </c>
      <c r="C23" s="7"/>
      <c r="D23" s="7"/>
      <c r="E23" s="8"/>
      <c r="F23" s="8"/>
      <c r="G23" s="9"/>
    </row>
    <row r="24" spans="1:7" ht="24.75" customHeight="1">
      <c r="A24" s="6">
        <v>23</v>
      </c>
      <c r="B24" s="6">
        <v>7</v>
      </c>
      <c r="C24" s="7"/>
      <c r="D24" s="7"/>
      <c r="E24" s="8"/>
      <c r="F24" s="8"/>
      <c r="G24" s="9"/>
    </row>
    <row r="25" spans="1:7" ht="24.75" customHeight="1">
      <c r="A25" s="10">
        <v>24</v>
      </c>
      <c r="B25" s="10">
        <v>8</v>
      </c>
      <c r="C25" s="11"/>
      <c r="D25" s="11"/>
      <c r="E25" s="12"/>
      <c r="F25" s="12"/>
      <c r="G25" s="13"/>
    </row>
    <row r="26" spans="1:7" ht="24.75" customHeight="1">
      <c r="A26" s="2">
        <v>25</v>
      </c>
      <c r="B26" s="2">
        <v>1</v>
      </c>
      <c r="C26" s="3"/>
      <c r="D26" s="3"/>
      <c r="E26" s="4"/>
      <c r="F26" s="4"/>
      <c r="G26" s="5"/>
    </row>
    <row r="27" spans="1:7" ht="24.75" customHeight="1">
      <c r="A27" s="6">
        <v>26</v>
      </c>
      <c r="B27" s="6">
        <v>2</v>
      </c>
      <c r="C27" s="7"/>
      <c r="D27" s="7"/>
      <c r="E27" s="8"/>
      <c r="F27" s="8"/>
      <c r="G27" s="9"/>
    </row>
    <row r="28" spans="1:7" ht="24.75" customHeight="1">
      <c r="A28" s="6">
        <v>27</v>
      </c>
      <c r="B28" s="6">
        <v>3</v>
      </c>
      <c r="C28" s="7"/>
      <c r="D28" s="7"/>
      <c r="E28" s="8"/>
      <c r="F28" s="8"/>
      <c r="G28" s="9"/>
    </row>
    <row r="29" spans="1:7" ht="24.75" customHeight="1">
      <c r="A29" s="6">
        <v>28</v>
      </c>
      <c r="B29" s="6">
        <v>4</v>
      </c>
      <c r="C29" s="7"/>
      <c r="D29" s="7"/>
      <c r="E29" s="8"/>
      <c r="F29" s="8"/>
      <c r="G29" s="9"/>
    </row>
    <row r="30" spans="1:7" ht="24.75" customHeight="1">
      <c r="A30" s="6">
        <v>29</v>
      </c>
      <c r="B30" s="6">
        <v>5</v>
      </c>
      <c r="C30" s="7"/>
      <c r="D30" s="7"/>
      <c r="E30" s="8"/>
      <c r="F30" s="8"/>
      <c r="G30" s="9"/>
    </row>
    <row r="31" spans="1:7" ht="24.75" customHeight="1">
      <c r="A31" s="6">
        <v>30</v>
      </c>
      <c r="B31" s="6">
        <v>6</v>
      </c>
      <c r="C31" s="7"/>
      <c r="D31" s="7"/>
      <c r="E31" s="8"/>
      <c r="F31" s="8"/>
      <c r="G31" s="9"/>
    </row>
    <row r="32" spans="1:7" ht="24.75" customHeight="1">
      <c r="A32" s="6">
        <v>31</v>
      </c>
      <c r="B32" s="6">
        <v>7</v>
      </c>
      <c r="C32" s="7"/>
      <c r="D32" s="7"/>
      <c r="E32" s="8"/>
      <c r="F32" s="8"/>
      <c r="G32" s="9"/>
    </row>
    <row r="33" spans="1:7" ht="24.75" customHeight="1">
      <c r="A33" s="10">
        <v>32</v>
      </c>
      <c r="B33" s="10">
        <v>8</v>
      </c>
      <c r="C33" s="11"/>
      <c r="D33" s="11"/>
      <c r="E33" s="12"/>
      <c r="F33" s="12"/>
      <c r="G33" s="13"/>
    </row>
    <row r="34" spans="1:7" ht="24.75" customHeight="1">
      <c r="A34" s="2">
        <v>33</v>
      </c>
      <c r="B34" s="2">
        <v>1</v>
      </c>
      <c r="C34" s="14"/>
      <c r="D34" s="14"/>
      <c r="E34" s="14"/>
      <c r="F34" s="14"/>
      <c r="G34" s="15"/>
    </row>
    <row r="35" spans="1:7" ht="24.75" customHeight="1">
      <c r="A35" s="6">
        <v>34</v>
      </c>
      <c r="B35" s="6">
        <v>2</v>
      </c>
      <c r="C35" s="16"/>
      <c r="D35" s="16"/>
      <c r="E35" s="16"/>
      <c r="F35" s="16"/>
      <c r="G35" s="17"/>
    </row>
    <row r="36" spans="1:7" ht="24.75" customHeight="1">
      <c r="A36" s="6">
        <v>35</v>
      </c>
      <c r="B36" s="6">
        <v>3</v>
      </c>
      <c r="C36" s="16"/>
      <c r="D36" s="16"/>
      <c r="E36" s="16"/>
      <c r="F36" s="16"/>
      <c r="G36" s="17"/>
    </row>
    <row r="37" spans="1:7" ht="24.75" customHeight="1">
      <c r="A37" s="6">
        <v>36</v>
      </c>
      <c r="B37" s="6">
        <v>4</v>
      </c>
      <c r="C37" s="16"/>
      <c r="D37" s="16"/>
      <c r="E37" s="16"/>
      <c r="F37" s="16"/>
      <c r="G37" s="17"/>
    </row>
    <row r="38" spans="1:7" ht="24.75" customHeight="1">
      <c r="A38" s="6">
        <v>37</v>
      </c>
      <c r="B38" s="6">
        <v>5</v>
      </c>
      <c r="C38" s="16"/>
      <c r="D38" s="16"/>
      <c r="E38" s="16"/>
      <c r="F38" s="16"/>
      <c r="G38" s="17"/>
    </row>
    <row r="39" spans="1:7" ht="24.75" customHeight="1">
      <c r="A39" s="6">
        <v>38</v>
      </c>
      <c r="B39" s="6">
        <v>6</v>
      </c>
      <c r="C39" s="16"/>
      <c r="D39" s="16"/>
      <c r="E39" s="16"/>
      <c r="F39" s="16"/>
      <c r="G39" s="17"/>
    </row>
    <row r="40" spans="1:7" ht="24.75" customHeight="1">
      <c r="A40" s="6">
        <v>39</v>
      </c>
      <c r="B40" s="6">
        <v>7</v>
      </c>
      <c r="C40" s="16"/>
      <c r="D40" s="16"/>
      <c r="E40" s="16"/>
      <c r="F40" s="16"/>
      <c r="G40" s="17"/>
    </row>
    <row r="41" spans="1:7" ht="24.75" customHeight="1">
      <c r="A41" s="10">
        <v>40</v>
      </c>
      <c r="B41" s="10">
        <v>8</v>
      </c>
      <c r="C41" s="18"/>
      <c r="D41" s="18"/>
      <c r="E41" s="18"/>
      <c r="F41" s="18"/>
      <c r="G41" s="19"/>
    </row>
    <row r="42" spans="1:7" ht="24.75" customHeight="1">
      <c r="A42" s="2">
        <v>41</v>
      </c>
      <c r="B42" s="2">
        <v>1</v>
      </c>
      <c r="C42" s="14"/>
      <c r="D42" s="14"/>
      <c r="E42" s="14"/>
      <c r="F42" s="14"/>
      <c r="G42" s="15"/>
    </row>
    <row r="43" spans="1:7" ht="24.75" customHeight="1">
      <c r="A43" s="6">
        <v>42</v>
      </c>
      <c r="B43" s="6">
        <v>2</v>
      </c>
      <c r="C43" s="16"/>
      <c r="D43" s="16"/>
      <c r="E43" s="16"/>
      <c r="F43" s="16"/>
      <c r="G43" s="17"/>
    </row>
    <row r="44" spans="1:7" ht="24.75" customHeight="1">
      <c r="A44" s="6">
        <v>43</v>
      </c>
      <c r="B44" s="6">
        <v>3</v>
      </c>
      <c r="C44" s="16"/>
      <c r="D44" s="16"/>
      <c r="E44" s="16"/>
      <c r="F44" s="16"/>
      <c r="G44" s="17"/>
    </row>
    <row r="45" spans="1:7" ht="24.75" customHeight="1">
      <c r="A45" s="6">
        <v>44</v>
      </c>
      <c r="B45" s="6">
        <v>4</v>
      </c>
      <c r="C45" s="16"/>
      <c r="D45" s="16"/>
      <c r="E45" s="16"/>
      <c r="F45" s="16"/>
      <c r="G45" s="17"/>
    </row>
    <row r="46" spans="1:7" ht="24.75" customHeight="1">
      <c r="A46" s="6">
        <v>45</v>
      </c>
      <c r="B46" s="6">
        <v>5</v>
      </c>
      <c r="C46" s="16"/>
      <c r="D46" s="16"/>
      <c r="E46" s="16"/>
      <c r="F46" s="16"/>
      <c r="G46" s="17"/>
    </row>
    <row r="47" spans="1:7" ht="24.75" customHeight="1">
      <c r="A47" s="6">
        <v>46</v>
      </c>
      <c r="B47" s="6">
        <v>6</v>
      </c>
      <c r="C47" s="16"/>
      <c r="D47" s="16"/>
      <c r="E47" s="16"/>
      <c r="F47" s="16"/>
      <c r="G47" s="17"/>
    </row>
    <row r="48" spans="1:7" ht="24.75" customHeight="1">
      <c r="A48" s="6">
        <v>47</v>
      </c>
      <c r="B48" s="6">
        <v>7</v>
      </c>
      <c r="C48" s="16"/>
      <c r="D48" s="16"/>
      <c r="E48" s="16"/>
      <c r="F48" s="16"/>
      <c r="G48" s="17"/>
    </row>
    <row r="49" spans="1:7" ht="24.75" customHeight="1">
      <c r="A49" s="10">
        <v>48</v>
      </c>
      <c r="B49" s="10">
        <v>8</v>
      </c>
      <c r="C49" s="18"/>
      <c r="D49" s="18"/>
      <c r="E49" s="18"/>
      <c r="F49" s="18"/>
      <c r="G49" s="19"/>
    </row>
    <row r="50" spans="1:7" ht="24.75" customHeight="1">
      <c r="A50" s="2">
        <v>49</v>
      </c>
      <c r="B50" s="2">
        <v>1</v>
      </c>
      <c r="C50" s="14"/>
      <c r="D50" s="14"/>
      <c r="E50" s="14"/>
      <c r="F50" s="14"/>
      <c r="G50" s="15"/>
    </row>
    <row r="51" spans="1:7" ht="24.75" customHeight="1">
      <c r="A51" s="6">
        <v>50</v>
      </c>
      <c r="B51" s="6">
        <v>2</v>
      </c>
      <c r="C51" s="16"/>
      <c r="D51" s="16"/>
      <c r="E51" s="16"/>
      <c r="F51" s="16"/>
      <c r="G51" s="17"/>
    </row>
    <row r="52" spans="1:7" ht="24.75" customHeight="1">
      <c r="A52" s="6">
        <v>51</v>
      </c>
      <c r="B52" s="6">
        <v>3</v>
      </c>
      <c r="C52" s="16"/>
      <c r="D52" s="16"/>
      <c r="E52" s="16"/>
      <c r="F52" s="16"/>
      <c r="G52" s="17"/>
    </row>
    <row r="53" spans="1:7" ht="24.75" customHeight="1">
      <c r="A53" s="6">
        <v>52</v>
      </c>
      <c r="B53" s="6">
        <v>4</v>
      </c>
      <c r="C53" s="16"/>
      <c r="D53" s="16"/>
      <c r="E53" s="16"/>
      <c r="F53" s="16"/>
      <c r="G53" s="17"/>
    </row>
    <row r="54" spans="1:7" ht="24.75" customHeight="1">
      <c r="A54" s="6">
        <v>53</v>
      </c>
      <c r="B54" s="6">
        <v>5</v>
      </c>
      <c r="C54" s="16"/>
      <c r="D54" s="16"/>
      <c r="E54" s="16"/>
      <c r="F54" s="16"/>
      <c r="G54" s="17"/>
    </row>
    <row r="55" spans="1:7" ht="24.75" customHeight="1">
      <c r="A55" s="6">
        <v>54</v>
      </c>
      <c r="B55" s="6">
        <v>6</v>
      </c>
      <c r="C55" s="16"/>
      <c r="D55" s="16"/>
      <c r="E55" s="16"/>
      <c r="F55" s="16"/>
      <c r="G55" s="17"/>
    </row>
    <row r="56" spans="1:7" ht="24.75" customHeight="1">
      <c r="A56" s="6">
        <v>55</v>
      </c>
      <c r="B56" s="6">
        <v>7</v>
      </c>
      <c r="C56" s="16"/>
      <c r="D56" s="16"/>
      <c r="E56" s="16"/>
      <c r="F56" s="16"/>
      <c r="G56" s="17"/>
    </row>
    <row r="57" spans="1:7" ht="24.75" customHeight="1">
      <c r="A57" s="10">
        <v>56</v>
      </c>
      <c r="B57" s="10">
        <v>8</v>
      </c>
      <c r="C57" s="18"/>
      <c r="D57" s="18"/>
      <c r="E57" s="18"/>
      <c r="F57" s="18"/>
      <c r="G57" s="19"/>
    </row>
    <row r="58" spans="1:7" ht="24.75" customHeight="1">
      <c r="A58" s="2">
        <v>57</v>
      </c>
      <c r="B58" s="2">
        <v>1</v>
      </c>
      <c r="C58" s="14"/>
      <c r="D58" s="14"/>
      <c r="E58" s="14"/>
      <c r="F58" s="14"/>
      <c r="G58" s="15"/>
    </row>
    <row r="59" spans="1:7" ht="24.75" customHeight="1">
      <c r="A59" s="6">
        <v>58</v>
      </c>
      <c r="B59" s="6">
        <v>2</v>
      </c>
      <c r="C59" s="16"/>
      <c r="D59" s="16"/>
      <c r="E59" s="16"/>
      <c r="F59" s="16"/>
      <c r="G59" s="17"/>
    </row>
    <row r="60" spans="1:7" ht="24.75" customHeight="1">
      <c r="A60" s="6">
        <v>59</v>
      </c>
      <c r="B60" s="6">
        <v>3</v>
      </c>
      <c r="C60" s="16"/>
      <c r="D60" s="16"/>
      <c r="E60" s="16"/>
      <c r="F60" s="16"/>
      <c r="G60" s="17"/>
    </row>
    <row r="61" spans="1:7" ht="24.75" customHeight="1">
      <c r="A61" s="6">
        <v>60</v>
      </c>
      <c r="B61" s="6">
        <v>4</v>
      </c>
      <c r="C61" s="16"/>
      <c r="D61" s="16"/>
      <c r="E61" s="16"/>
      <c r="F61" s="16"/>
      <c r="G61" s="17"/>
    </row>
    <row r="62" spans="1:7" ht="24.75" customHeight="1">
      <c r="A62" s="6">
        <v>61</v>
      </c>
      <c r="B62" s="6">
        <v>5</v>
      </c>
      <c r="C62" s="16"/>
      <c r="D62" s="16"/>
      <c r="E62" s="16"/>
      <c r="F62" s="16"/>
      <c r="G62" s="17"/>
    </row>
    <row r="63" spans="1:7" ht="24.75" customHeight="1">
      <c r="A63" s="6">
        <v>62</v>
      </c>
      <c r="B63" s="6">
        <v>6</v>
      </c>
      <c r="C63" s="16"/>
      <c r="D63" s="16"/>
      <c r="E63" s="16"/>
      <c r="F63" s="16"/>
      <c r="G63" s="17"/>
    </row>
    <row r="64" spans="1:7" ht="24.75" customHeight="1">
      <c r="A64" s="6">
        <v>63</v>
      </c>
      <c r="B64" s="6">
        <v>7</v>
      </c>
      <c r="C64" s="16"/>
      <c r="D64" s="16"/>
      <c r="E64" s="16"/>
      <c r="F64" s="16"/>
      <c r="G64" s="17"/>
    </row>
    <row r="65" spans="1:7" ht="24.75" customHeight="1">
      <c r="A65" s="10">
        <v>64</v>
      </c>
      <c r="B65" s="10">
        <v>8</v>
      </c>
      <c r="C65" s="18"/>
      <c r="D65" s="18"/>
      <c r="E65" s="18"/>
      <c r="F65" s="18"/>
      <c r="G65" s="19"/>
    </row>
  </sheetData>
  <autoFilter ref="A1:G1"/>
  <pageMargins left="0.70833333333333304" right="0.70833333333333304" top="0.39374999999999999" bottom="0.196527777777778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27"/>
  <sheetViews>
    <sheetView zoomScaleNormal="100" workbookViewId="0">
      <selection activeCell="C9" sqref="C9"/>
    </sheetView>
  </sheetViews>
  <sheetFormatPr defaultColWidth="9" defaultRowHeight="15"/>
  <cols>
    <col min="1" max="1" width="5.5703125" style="58" customWidth="1"/>
    <col min="2" max="2" width="9" style="58"/>
    <col min="3" max="3" width="10.28515625" style="58" customWidth="1"/>
    <col min="4" max="4" width="6" style="58" customWidth="1"/>
    <col min="5" max="5" width="4.140625" style="58" customWidth="1"/>
    <col min="6" max="6" width="6.5703125" style="58" customWidth="1"/>
    <col min="7" max="7" width="7.28515625" style="58" customWidth="1"/>
    <col min="8" max="8" width="6.5703125" style="58" customWidth="1"/>
    <col min="9" max="9" width="7.28515625" style="58" customWidth="1"/>
    <col min="10" max="10" width="6.5703125" style="58" customWidth="1"/>
    <col min="11" max="11" width="7.28515625" style="58" customWidth="1"/>
    <col min="12" max="12" width="6.5703125" style="58" customWidth="1"/>
    <col min="13" max="13" width="7.28515625" style="58" customWidth="1"/>
    <col min="14" max="14" width="6.5703125" style="58" customWidth="1"/>
    <col min="15" max="15" width="7.28515625" style="58" customWidth="1"/>
    <col min="16" max="16" width="6.5703125" style="58" customWidth="1"/>
    <col min="17" max="17" width="7.7109375" style="58" customWidth="1"/>
    <col min="18" max="18" width="11.5703125" style="58" customWidth="1"/>
    <col min="19" max="19" width="5.85546875" style="58" customWidth="1"/>
    <col min="20" max="20" width="13.5703125" style="58" customWidth="1"/>
    <col min="21" max="1024" width="9" style="58"/>
  </cols>
  <sheetData>
    <row r="1" spans="1:19" ht="12" customHeight="1">
      <c r="A1" s="86"/>
      <c r="B1" s="86"/>
      <c r="C1" s="86"/>
      <c r="D1" s="86"/>
      <c r="E1" s="86"/>
      <c r="F1" s="82" t="s">
        <v>116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42"/>
      <c r="S1" s="42"/>
    </row>
    <row r="2" spans="1:19" ht="12" customHeight="1">
      <c r="A2" s="86" t="s">
        <v>117</v>
      </c>
      <c r="B2" s="86"/>
      <c r="C2" s="86"/>
      <c r="D2" s="86"/>
      <c r="E2" s="86"/>
      <c r="F2" s="84" t="s">
        <v>118</v>
      </c>
      <c r="G2" s="84"/>
      <c r="H2" s="85" t="s">
        <v>119</v>
      </c>
      <c r="I2" s="85"/>
      <c r="J2" s="84" t="s">
        <v>120</v>
      </c>
      <c r="K2" s="84"/>
      <c r="L2" s="85" t="s">
        <v>121</v>
      </c>
      <c r="M2" s="85"/>
      <c r="N2" s="84" t="s">
        <v>122</v>
      </c>
      <c r="O2" s="84"/>
      <c r="P2" s="85" t="s">
        <v>123</v>
      </c>
      <c r="Q2" s="85"/>
      <c r="R2" s="83" t="s">
        <v>124</v>
      </c>
      <c r="S2" s="83"/>
    </row>
    <row r="3" spans="1:19" ht="12" customHeight="1">
      <c r="A3" s="59" t="s">
        <v>125</v>
      </c>
      <c r="B3" s="60" t="s">
        <v>2</v>
      </c>
      <c r="C3" s="60" t="s">
        <v>3</v>
      </c>
      <c r="D3" s="60" t="s">
        <v>126</v>
      </c>
      <c r="E3" s="60" t="s">
        <v>127</v>
      </c>
      <c r="F3" s="61" t="s">
        <v>128</v>
      </c>
      <c r="G3" s="61" t="s">
        <v>25</v>
      </c>
      <c r="H3" s="62" t="s">
        <v>128</v>
      </c>
      <c r="I3" s="62" t="s">
        <v>25</v>
      </c>
      <c r="J3" s="61" t="s">
        <v>128</v>
      </c>
      <c r="K3" s="61" t="s">
        <v>25</v>
      </c>
      <c r="L3" s="62" t="s">
        <v>128</v>
      </c>
      <c r="M3" s="62" t="s">
        <v>25</v>
      </c>
      <c r="N3" s="61" t="s">
        <v>128</v>
      </c>
      <c r="O3" s="61" t="s">
        <v>25</v>
      </c>
      <c r="P3" s="62" t="s">
        <v>128</v>
      </c>
      <c r="Q3" s="62" t="s">
        <v>25</v>
      </c>
      <c r="R3" s="63" t="s">
        <v>25</v>
      </c>
      <c r="S3" s="59" t="s">
        <v>129</v>
      </c>
    </row>
    <row r="4" spans="1:19" ht="12" customHeight="1">
      <c r="A4" s="64">
        <v>4</v>
      </c>
      <c r="B4" s="42" t="s">
        <v>28</v>
      </c>
      <c r="C4" s="42" t="s">
        <v>32</v>
      </c>
      <c r="D4" s="42"/>
      <c r="E4" s="42"/>
      <c r="F4" s="42">
        <v>117</v>
      </c>
      <c r="G4" s="43">
        <f t="shared" ref="G4:G12" si="0">(F4/120)</f>
        <v>0.97499999999999998</v>
      </c>
      <c r="H4" s="42">
        <v>110</v>
      </c>
      <c r="I4" s="43">
        <f t="shared" ref="I4:I12" si="1">(H4/110)</f>
        <v>1</v>
      </c>
      <c r="J4" s="42">
        <v>194</v>
      </c>
      <c r="K4" s="43">
        <f t="shared" ref="K4:K12" si="2">(J4/220)</f>
        <v>0.88181818181818183</v>
      </c>
      <c r="L4" s="42">
        <v>30</v>
      </c>
      <c r="M4" s="43">
        <f t="shared" ref="M4:M12" si="3">(L4/100)</f>
        <v>0.3</v>
      </c>
      <c r="N4" s="42">
        <v>75</v>
      </c>
      <c r="O4" s="43">
        <f t="shared" ref="O4:O12" si="4">(N4/80)</f>
        <v>0.9375</v>
      </c>
      <c r="P4" s="42">
        <v>85</v>
      </c>
      <c r="Q4" s="43">
        <f t="shared" ref="Q4:Q12" si="5">(P4/100)</f>
        <v>0.85</v>
      </c>
      <c r="R4" s="32">
        <f t="shared" ref="R4:R12" si="6">G4+I4+K4+M4+O4+Q4</f>
        <v>4.9443181818181809</v>
      </c>
      <c r="S4" s="64">
        <v>1</v>
      </c>
    </row>
    <row r="5" spans="1:19" ht="12" customHeight="1">
      <c r="A5" s="64">
        <v>5</v>
      </c>
      <c r="B5" s="42" t="s">
        <v>26</v>
      </c>
      <c r="C5" s="42" t="s">
        <v>27</v>
      </c>
      <c r="D5" s="42"/>
      <c r="E5" s="42"/>
      <c r="F5" s="42">
        <v>113</v>
      </c>
      <c r="G5" s="43">
        <f t="shared" si="0"/>
        <v>0.94166666666666665</v>
      </c>
      <c r="H5" s="42">
        <v>104</v>
      </c>
      <c r="I5" s="43">
        <f t="shared" si="1"/>
        <v>0.94545454545454544</v>
      </c>
      <c r="J5" s="42">
        <v>125</v>
      </c>
      <c r="K5" s="43">
        <f t="shared" si="2"/>
        <v>0.56818181818181823</v>
      </c>
      <c r="L5" s="42">
        <v>80</v>
      </c>
      <c r="M5" s="43">
        <f t="shared" si="3"/>
        <v>0.8</v>
      </c>
      <c r="N5" s="42">
        <v>80</v>
      </c>
      <c r="O5" s="43">
        <f t="shared" si="4"/>
        <v>1</v>
      </c>
      <c r="P5" s="42">
        <v>60</v>
      </c>
      <c r="Q5" s="43">
        <f t="shared" si="5"/>
        <v>0.6</v>
      </c>
      <c r="R5" s="32">
        <f t="shared" si="6"/>
        <v>4.8553030303030305</v>
      </c>
      <c r="S5" s="64">
        <v>2</v>
      </c>
    </row>
    <row r="6" spans="1:19" ht="12" customHeight="1">
      <c r="A6" s="64">
        <v>9</v>
      </c>
      <c r="B6" s="42" t="s">
        <v>28</v>
      </c>
      <c r="C6" s="42" t="s">
        <v>29</v>
      </c>
      <c r="D6" s="42"/>
      <c r="E6" s="42"/>
      <c r="F6" s="42">
        <v>113</v>
      </c>
      <c r="G6" s="43">
        <f t="shared" si="0"/>
        <v>0.94166666666666665</v>
      </c>
      <c r="H6" s="42">
        <v>98</v>
      </c>
      <c r="I6" s="43">
        <f t="shared" si="1"/>
        <v>0.89090909090909087</v>
      </c>
      <c r="J6" s="42">
        <v>115</v>
      </c>
      <c r="K6" s="43">
        <f t="shared" si="2"/>
        <v>0.52272727272727271</v>
      </c>
      <c r="L6" s="42">
        <v>70</v>
      </c>
      <c r="M6" s="43">
        <f t="shared" si="3"/>
        <v>0.7</v>
      </c>
      <c r="N6" s="42">
        <v>75</v>
      </c>
      <c r="O6" s="43">
        <f t="shared" si="4"/>
        <v>0.9375</v>
      </c>
      <c r="P6" s="42">
        <v>65</v>
      </c>
      <c r="Q6" s="43">
        <f t="shared" si="5"/>
        <v>0.65</v>
      </c>
      <c r="R6" s="32">
        <f t="shared" si="6"/>
        <v>4.642803030303031</v>
      </c>
      <c r="S6" s="64">
        <v>3</v>
      </c>
    </row>
    <row r="7" spans="1:19" ht="12" customHeight="1">
      <c r="A7" s="64">
        <v>3</v>
      </c>
      <c r="B7" s="42" t="s">
        <v>28</v>
      </c>
      <c r="C7" s="42" t="s">
        <v>31</v>
      </c>
      <c r="D7" s="42"/>
      <c r="E7" s="42"/>
      <c r="F7" s="42">
        <v>118</v>
      </c>
      <c r="G7" s="43">
        <f t="shared" si="0"/>
        <v>0.98333333333333328</v>
      </c>
      <c r="H7" s="42">
        <v>104</v>
      </c>
      <c r="I7" s="43">
        <f t="shared" si="1"/>
        <v>0.94545454545454544</v>
      </c>
      <c r="J7" s="42">
        <v>149</v>
      </c>
      <c r="K7" s="43">
        <f t="shared" si="2"/>
        <v>0.67727272727272725</v>
      </c>
      <c r="L7" s="42">
        <v>65</v>
      </c>
      <c r="M7" s="43">
        <f t="shared" si="3"/>
        <v>0.65</v>
      </c>
      <c r="N7" s="42">
        <v>75</v>
      </c>
      <c r="O7" s="43">
        <f t="shared" si="4"/>
        <v>0.9375</v>
      </c>
      <c r="P7" s="42">
        <v>40</v>
      </c>
      <c r="Q7" s="43">
        <f t="shared" si="5"/>
        <v>0.4</v>
      </c>
      <c r="R7" s="32">
        <f t="shared" si="6"/>
        <v>4.5935606060606062</v>
      </c>
      <c r="S7" s="64">
        <v>4</v>
      </c>
    </row>
    <row r="8" spans="1:19" ht="12" customHeight="1">
      <c r="A8" s="64">
        <v>7</v>
      </c>
      <c r="B8" s="42" t="s">
        <v>34</v>
      </c>
      <c r="C8" s="42" t="s">
        <v>35</v>
      </c>
      <c r="D8" s="42"/>
      <c r="E8" s="42"/>
      <c r="F8" s="42">
        <v>112</v>
      </c>
      <c r="G8" s="43">
        <f t="shared" si="0"/>
        <v>0.93333333333333335</v>
      </c>
      <c r="H8" s="42">
        <v>110</v>
      </c>
      <c r="I8" s="43">
        <f t="shared" si="1"/>
        <v>1</v>
      </c>
      <c r="J8" s="42">
        <v>83</v>
      </c>
      <c r="K8" s="43">
        <f t="shared" si="2"/>
        <v>0.37727272727272726</v>
      </c>
      <c r="L8" s="42">
        <v>65</v>
      </c>
      <c r="M8" s="43">
        <f t="shared" si="3"/>
        <v>0.65</v>
      </c>
      <c r="N8" s="42">
        <v>80</v>
      </c>
      <c r="O8" s="43">
        <f t="shared" si="4"/>
        <v>1</v>
      </c>
      <c r="P8" s="42">
        <v>60</v>
      </c>
      <c r="Q8" s="43">
        <f t="shared" si="5"/>
        <v>0.6</v>
      </c>
      <c r="R8" s="32">
        <f t="shared" si="6"/>
        <v>4.5606060606060606</v>
      </c>
      <c r="S8" s="64">
        <v>5</v>
      </c>
    </row>
    <row r="9" spans="1:19" ht="12" customHeight="1">
      <c r="A9" s="64">
        <v>13</v>
      </c>
      <c r="B9" s="42" t="s">
        <v>36</v>
      </c>
      <c r="C9" s="42" t="s">
        <v>37</v>
      </c>
      <c r="D9" s="42"/>
      <c r="E9" s="42"/>
      <c r="F9" s="42">
        <v>113</v>
      </c>
      <c r="G9" s="43">
        <f t="shared" si="0"/>
        <v>0.94166666666666665</v>
      </c>
      <c r="H9" s="42">
        <v>86</v>
      </c>
      <c r="I9" s="43">
        <f t="shared" si="1"/>
        <v>0.78181818181818186</v>
      </c>
      <c r="J9" s="42">
        <v>170</v>
      </c>
      <c r="K9" s="43">
        <f t="shared" si="2"/>
        <v>0.77272727272727271</v>
      </c>
      <c r="L9" s="42">
        <v>49</v>
      </c>
      <c r="M9" s="43">
        <f t="shared" si="3"/>
        <v>0.49</v>
      </c>
      <c r="N9" s="42">
        <v>70</v>
      </c>
      <c r="O9" s="43">
        <f t="shared" si="4"/>
        <v>0.875</v>
      </c>
      <c r="P9" s="42">
        <v>65</v>
      </c>
      <c r="Q9" s="43">
        <f t="shared" si="5"/>
        <v>0.65</v>
      </c>
      <c r="R9" s="32">
        <f t="shared" si="6"/>
        <v>4.5112121212121217</v>
      </c>
      <c r="S9" s="64">
        <v>6</v>
      </c>
    </row>
    <row r="10" spans="1:19" ht="12" customHeight="1">
      <c r="A10" s="64">
        <v>17</v>
      </c>
      <c r="B10" s="42" t="s">
        <v>38</v>
      </c>
      <c r="C10" s="42" t="s">
        <v>39</v>
      </c>
      <c r="D10" s="42"/>
      <c r="E10" s="42"/>
      <c r="F10" s="42">
        <v>114</v>
      </c>
      <c r="G10" s="43">
        <f t="shared" si="0"/>
        <v>0.95</v>
      </c>
      <c r="H10" s="42">
        <v>80</v>
      </c>
      <c r="I10" s="43">
        <f t="shared" si="1"/>
        <v>0.72727272727272729</v>
      </c>
      <c r="J10" s="42">
        <v>122</v>
      </c>
      <c r="K10" s="43">
        <f t="shared" si="2"/>
        <v>0.55454545454545456</v>
      </c>
      <c r="L10" s="42">
        <v>64</v>
      </c>
      <c r="M10" s="43">
        <f t="shared" si="3"/>
        <v>0.64</v>
      </c>
      <c r="N10" s="42">
        <v>80</v>
      </c>
      <c r="O10" s="43">
        <f t="shared" si="4"/>
        <v>1</v>
      </c>
      <c r="P10" s="42">
        <v>60</v>
      </c>
      <c r="Q10" s="43">
        <f t="shared" si="5"/>
        <v>0.6</v>
      </c>
      <c r="R10" s="32">
        <f t="shared" si="6"/>
        <v>4.4718181818181817</v>
      </c>
      <c r="S10" s="64">
        <v>7</v>
      </c>
    </row>
    <row r="11" spans="1:19" ht="12" customHeight="1">
      <c r="A11" s="64">
        <v>16</v>
      </c>
      <c r="B11" s="42" t="s">
        <v>44</v>
      </c>
      <c r="C11" s="42" t="s">
        <v>46</v>
      </c>
      <c r="D11" s="42"/>
      <c r="E11" s="42"/>
      <c r="F11" s="42">
        <v>100</v>
      </c>
      <c r="G11" s="43">
        <f t="shared" si="0"/>
        <v>0.83333333333333337</v>
      </c>
      <c r="H11" s="42">
        <v>87</v>
      </c>
      <c r="I11" s="43">
        <f t="shared" si="1"/>
        <v>0.79090909090909089</v>
      </c>
      <c r="J11" s="42">
        <v>122</v>
      </c>
      <c r="K11" s="43">
        <f t="shared" si="2"/>
        <v>0.55454545454545456</v>
      </c>
      <c r="L11" s="42">
        <v>52</v>
      </c>
      <c r="M11" s="43">
        <f t="shared" si="3"/>
        <v>0.52</v>
      </c>
      <c r="N11" s="42">
        <v>70</v>
      </c>
      <c r="O11" s="43">
        <f t="shared" si="4"/>
        <v>0.875</v>
      </c>
      <c r="P11" s="42">
        <v>65</v>
      </c>
      <c r="Q11" s="43">
        <f t="shared" si="5"/>
        <v>0.65</v>
      </c>
      <c r="R11" s="32">
        <f t="shared" si="6"/>
        <v>4.2237878787878786</v>
      </c>
      <c r="S11" s="64">
        <v>8</v>
      </c>
    </row>
    <row r="12" spans="1:19" ht="12" customHeight="1">
      <c r="A12" s="64">
        <v>8</v>
      </c>
      <c r="B12" s="42" t="s">
        <v>44</v>
      </c>
      <c r="C12" s="42" t="s">
        <v>45</v>
      </c>
      <c r="D12" s="42"/>
      <c r="E12" s="42"/>
      <c r="F12" s="42">
        <v>102</v>
      </c>
      <c r="G12" s="43">
        <f t="shared" si="0"/>
        <v>0.85</v>
      </c>
      <c r="H12" s="42">
        <v>58</v>
      </c>
      <c r="I12" s="43">
        <f t="shared" si="1"/>
        <v>0.52727272727272723</v>
      </c>
      <c r="J12" s="42">
        <v>46</v>
      </c>
      <c r="K12" s="43">
        <f t="shared" si="2"/>
        <v>0.20909090909090908</v>
      </c>
      <c r="L12" s="42">
        <v>31</v>
      </c>
      <c r="M12" s="43">
        <f t="shared" si="3"/>
        <v>0.31</v>
      </c>
      <c r="N12" s="42">
        <v>70</v>
      </c>
      <c r="O12" s="43">
        <f t="shared" si="4"/>
        <v>0.875</v>
      </c>
      <c r="P12" s="42">
        <v>60</v>
      </c>
      <c r="Q12" s="43">
        <f t="shared" si="5"/>
        <v>0.6</v>
      </c>
      <c r="R12" s="32">
        <f t="shared" si="6"/>
        <v>3.3713636363636366</v>
      </c>
      <c r="S12" s="64">
        <v>9</v>
      </c>
    </row>
    <row r="13" spans="1:19" s="66" customFormat="1" ht="12" customHeight="1">
      <c r="A13" s="65"/>
      <c r="G13" s="67"/>
      <c r="I13" s="67"/>
      <c r="K13" s="67"/>
      <c r="M13" s="67"/>
      <c r="O13" s="67"/>
      <c r="Q13" s="67"/>
      <c r="R13" s="68"/>
      <c r="S13" s="65"/>
    </row>
    <row r="14" spans="1:19" ht="12" customHeight="1">
      <c r="A14" s="64"/>
      <c r="B14" s="42"/>
      <c r="C14" s="42"/>
      <c r="D14" s="42"/>
      <c r="E14" s="42"/>
      <c r="F14" s="82" t="s">
        <v>130</v>
      </c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32"/>
      <c r="S14" s="64"/>
    </row>
    <row r="15" spans="1:19" ht="12" customHeight="1">
      <c r="A15" s="64"/>
      <c r="B15" s="42"/>
      <c r="C15" s="42"/>
      <c r="D15" s="42"/>
      <c r="E15" s="42"/>
      <c r="F15" s="84" t="s">
        <v>118</v>
      </c>
      <c r="G15" s="84"/>
      <c r="H15" s="85" t="s">
        <v>119</v>
      </c>
      <c r="I15" s="85"/>
      <c r="J15" s="84" t="s">
        <v>120</v>
      </c>
      <c r="K15" s="84"/>
      <c r="L15" s="85" t="s">
        <v>121</v>
      </c>
      <c r="M15" s="85"/>
      <c r="N15" s="84" t="s">
        <v>122</v>
      </c>
      <c r="O15" s="84"/>
      <c r="P15" s="85" t="s">
        <v>133</v>
      </c>
      <c r="Q15" s="85"/>
      <c r="R15" s="32"/>
      <c r="S15" s="64"/>
    </row>
    <row r="16" spans="1:19" ht="12" customHeight="1">
      <c r="A16" s="59" t="s">
        <v>125</v>
      </c>
      <c r="B16" s="60" t="s">
        <v>2</v>
      </c>
      <c r="C16" s="60" t="s">
        <v>3</v>
      </c>
      <c r="D16" s="60" t="s">
        <v>126</v>
      </c>
      <c r="E16" s="60" t="s">
        <v>127</v>
      </c>
      <c r="F16" s="61" t="s">
        <v>128</v>
      </c>
      <c r="G16" s="61" t="s">
        <v>25</v>
      </c>
      <c r="H16" s="62" t="s">
        <v>128</v>
      </c>
      <c r="I16" s="62" t="s">
        <v>25</v>
      </c>
      <c r="J16" s="61" t="s">
        <v>128</v>
      </c>
      <c r="K16" s="61" t="s">
        <v>25</v>
      </c>
      <c r="L16" s="62" t="s">
        <v>128</v>
      </c>
      <c r="M16" s="62" t="s">
        <v>25</v>
      </c>
      <c r="N16" s="61" t="s">
        <v>128</v>
      </c>
      <c r="O16" s="61" t="s">
        <v>25</v>
      </c>
      <c r="P16" s="62" t="s">
        <v>128</v>
      </c>
      <c r="Q16" s="62" t="s">
        <v>25</v>
      </c>
      <c r="R16" s="63" t="s">
        <v>25</v>
      </c>
      <c r="S16" s="59" t="s">
        <v>129</v>
      </c>
    </row>
    <row r="17" spans="1:19" ht="12" customHeight="1">
      <c r="A17" s="64">
        <v>10</v>
      </c>
      <c r="B17" s="42" t="s">
        <v>30</v>
      </c>
      <c r="C17" s="42" t="s">
        <v>32</v>
      </c>
      <c r="D17" s="42"/>
      <c r="E17" s="42"/>
      <c r="F17" s="42">
        <v>117</v>
      </c>
      <c r="G17" s="43">
        <f t="shared" ref="G17:G23" si="7">(F17/120)</f>
        <v>0.97499999999999998</v>
      </c>
      <c r="H17" s="42">
        <v>104</v>
      </c>
      <c r="I17" s="43">
        <f t="shared" ref="I17:I23" si="8">(H17/110)</f>
        <v>0.94545454545454544</v>
      </c>
      <c r="J17" s="42">
        <v>117</v>
      </c>
      <c r="K17" s="43">
        <f t="shared" ref="K17:K23" si="9">(J17/220)</f>
        <v>0.53181818181818186</v>
      </c>
      <c r="L17" s="42">
        <v>48</v>
      </c>
      <c r="M17" s="43">
        <f t="shared" ref="M17:M23" si="10">(L17/100)</f>
        <v>0.48</v>
      </c>
      <c r="N17" s="42">
        <v>68</v>
      </c>
      <c r="O17" s="43">
        <f t="shared" ref="O17:O23" si="11">(N17/80)</f>
        <v>0.85</v>
      </c>
      <c r="P17" s="42">
        <v>170</v>
      </c>
      <c r="Q17" s="43">
        <f t="shared" ref="Q17:Q23" si="12">(P17/250)</f>
        <v>0.68</v>
      </c>
      <c r="R17" s="32">
        <f t="shared" ref="R17:R23" si="13">G17+I17+K17+M17+O17+Q17</f>
        <v>4.4622727272727269</v>
      </c>
      <c r="S17" s="64">
        <v>1</v>
      </c>
    </row>
    <row r="18" spans="1:19" ht="12" customHeight="1">
      <c r="A18" s="64">
        <v>12</v>
      </c>
      <c r="B18" s="42" t="s">
        <v>38</v>
      </c>
      <c r="C18" s="42" t="s">
        <v>39</v>
      </c>
      <c r="D18" s="42"/>
      <c r="E18" s="42"/>
      <c r="F18" s="42">
        <v>108</v>
      </c>
      <c r="G18" s="43">
        <f t="shared" si="7"/>
        <v>0.9</v>
      </c>
      <c r="H18" s="42">
        <v>74</v>
      </c>
      <c r="I18" s="43">
        <f t="shared" si="8"/>
        <v>0.67272727272727273</v>
      </c>
      <c r="J18" s="42">
        <v>115</v>
      </c>
      <c r="K18" s="43">
        <f t="shared" si="9"/>
        <v>0.52272727272727271</v>
      </c>
      <c r="L18" s="42">
        <v>72</v>
      </c>
      <c r="M18" s="43">
        <f t="shared" si="10"/>
        <v>0.72</v>
      </c>
      <c r="N18" s="42">
        <v>63</v>
      </c>
      <c r="O18" s="43">
        <f t="shared" si="11"/>
        <v>0.78749999999999998</v>
      </c>
      <c r="P18" s="42">
        <v>210</v>
      </c>
      <c r="Q18" s="43">
        <f t="shared" si="12"/>
        <v>0.84</v>
      </c>
      <c r="R18" s="32">
        <f t="shared" si="13"/>
        <v>4.4429545454545458</v>
      </c>
      <c r="S18" s="64">
        <v>2</v>
      </c>
    </row>
    <row r="19" spans="1:19" ht="12" customHeight="1">
      <c r="A19" s="64">
        <v>1</v>
      </c>
      <c r="B19" s="42" t="s">
        <v>68</v>
      </c>
      <c r="C19" s="42" t="s">
        <v>69</v>
      </c>
      <c r="D19" s="42"/>
      <c r="E19" s="42"/>
      <c r="F19" s="42">
        <v>105</v>
      </c>
      <c r="G19" s="43">
        <f t="shared" si="7"/>
        <v>0.875</v>
      </c>
      <c r="H19" s="42">
        <v>72</v>
      </c>
      <c r="I19" s="43">
        <f t="shared" si="8"/>
        <v>0.65454545454545454</v>
      </c>
      <c r="J19" s="42">
        <v>76</v>
      </c>
      <c r="K19" s="43">
        <f t="shared" si="9"/>
        <v>0.34545454545454546</v>
      </c>
      <c r="L19" s="42">
        <v>51</v>
      </c>
      <c r="M19" s="43">
        <f t="shared" si="10"/>
        <v>0.51</v>
      </c>
      <c r="N19" s="42">
        <v>73</v>
      </c>
      <c r="O19" s="43">
        <f t="shared" si="11"/>
        <v>0.91249999999999998</v>
      </c>
      <c r="P19" s="42">
        <v>200</v>
      </c>
      <c r="Q19" s="43">
        <f t="shared" si="12"/>
        <v>0.8</v>
      </c>
      <c r="R19" s="32">
        <f t="shared" si="13"/>
        <v>4.0975000000000001</v>
      </c>
      <c r="S19" s="64">
        <v>3</v>
      </c>
    </row>
    <row r="20" spans="1:19" ht="12" customHeight="1">
      <c r="A20" s="64">
        <v>14</v>
      </c>
      <c r="B20" s="42" t="s">
        <v>30</v>
      </c>
      <c r="C20" s="42" t="s">
        <v>31</v>
      </c>
      <c r="D20" s="42"/>
      <c r="E20" s="42"/>
      <c r="F20" s="42">
        <v>95</v>
      </c>
      <c r="G20" s="43">
        <f t="shared" si="7"/>
        <v>0.79166666666666663</v>
      </c>
      <c r="H20" s="42">
        <v>50</v>
      </c>
      <c r="I20" s="43">
        <f t="shared" si="8"/>
        <v>0.45454545454545453</v>
      </c>
      <c r="J20" s="42">
        <v>94</v>
      </c>
      <c r="K20" s="43">
        <f t="shared" si="9"/>
        <v>0.42727272727272725</v>
      </c>
      <c r="L20" s="42">
        <v>67</v>
      </c>
      <c r="M20" s="43">
        <f t="shared" si="10"/>
        <v>0.67</v>
      </c>
      <c r="N20" s="42">
        <v>75</v>
      </c>
      <c r="O20" s="43">
        <f t="shared" si="11"/>
        <v>0.9375</v>
      </c>
      <c r="P20" s="42">
        <v>180</v>
      </c>
      <c r="Q20" s="43">
        <f t="shared" si="12"/>
        <v>0.72</v>
      </c>
      <c r="R20" s="32">
        <f t="shared" si="13"/>
        <v>4.0009848484848485</v>
      </c>
      <c r="S20" s="64">
        <v>4</v>
      </c>
    </row>
    <row r="21" spans="1:19" ht="12" customHeight="1">
      <c r="A21" s="64">
        <v>15</v>
      </c>
      <c r="B21" s="42" t="s">
        <v>77</v>
      </c>
      <c r="C21" s="42" t="s">
        <v>78</v>
      </c>
      <c r="D21" s="42"/>
      <c r="E21" s="42"/>
      <c r="F21" s="42">
        <v>109</v>
      </c>
      <c r="G21" s="43">
        <f t="shared" si="7"/>
        <v>0.90833333333333333</v>
      </c>
      <c r="H21" s="42">
        <v>88</v>
      </c>
      <c r="I21" s="43">
        <f t="shared" si="8"/>
        <v>0.8</v>
      </c>
      <c r="J21" s="42">
        <v>106</v>
      </c>
      <c r="K21" s="43">
        <f t="shared" si="9"/>
        <v>0.48181818181818181</v>
      </c>
      <c r="L21" s="42">
        <v>25</v>
      </c>
      <c r="M21" s="43">
        <f t="shared" si="10"/>
        <v>0.25</v>
      </c>
      <c r="N21" s="42">
        <v>60</v>
      </c>
      <c r="O21" s="43">
        <f t="shared" si="11"/>
        <v>0.75</v>
      </c>
      <c r="P21" s="42">
        <v>170</v>
      </c>
      <c r="Q21" s="43">
        <f t="shared" si="12"/>
        <v>0.68</v>
      </c>
      <c r="R21" s="32">
        <f t="shared" si="13"/>
        <v>3.8701515151515156</v>
      </c>
      <c r="S21" s="64">
        <v>5</v>
      </c>
    </row>
    <row r="22" spans="1:19" ht="12" customHeight="1">
      <c r="A22" s="64">
        <v>2</v>
      </c>
      <c r="B22" s="42" t="s">
        <v>75</v>
      </c>
      <c r="C22" s="42" t="s">
        <v>76</v>
      </c>
      <c r="D22" s="42"/>
      <c r="E22" s="42"/>
      <c r="F22" s="42">
        <v>108</v>
      </c>
      <c r="G22" s="43">
        <f t="shared" si="7"/>
        <v>0.9</v>
      </c>
      <c r="H22" s="42">
        <v>79</v>
      </c>
      <c r="I22" s="43">
        <f t="shared" si="8"/>
        <v>0.71818181818181814</v>
      </c>
      <c r="J22" s="42">
        <v>49</v>
      </c>
      <c r="K22" s="43">
        <f t="shared" si="9"/>
        <v>0.22272727272727272</v>
      </c>
      <c r="L22" s="42">
        <v>33</v>
      </c>
      <c r="M22" s="43">
        <f t="shared" si="10"/>
        <v>0.33</v>
      </c>
      <c r="N22" s="42">
        <v>65</v>
      </c>
      <c r="O22" s="43">
        <f t="shared" si="11"/>
        <v>0.8125</v>
      </c>
      <c r="P22" s="42">
        <v>110</v>
      </c>
      <c r="Q22" s="43">
        <f t="shared" si="12"/>
        <v>0.44</v>
      </c>
      <c r="R22" s="32">
        <f t="shared" si="13"/>
        <v>3.4234090909090908</v>
      </c>
      <c r="S22" s="64">
        <v>6</v>
      </c>
    </row>
    <row r="23" spans="1:19" ht="12" customHeight="1">
      <c r="A23" s="64">
        <v>6</v>
      </c>
      <c r="B23" s="42" t="s">
        <v>48</v>
      </c>
      <c r="C23" s="42" t="s">
        <v>73</v>
      </c>
      <c r="D23" s="42"/>
      <c r="E23" s="42"/>
      <c r="F23" s="42">
        <v>77</v>
      </c>
      <c r="G23" s="43">
        <f t="shared" si="7"/>
        <v>0.64166666666666672</v>
      </c>
      <c r="H23" s="42">
        <v>39</v>
      </c>
      <c r="I23" s="43">
        <f t="shared" si="8"/>
        <v>0.35454545454545455</v>
      </c>
      <c r="J23" s="42">
        <v>74</v>
      </c>
      <c r="K23" s="43">
        <f t="shared" si="9"/>
        <v>0.33636363636363636</v>
      </c>
      <c r="L23" s="42">
        <v>55</v>
      </c>
      <c r="M23" s="43">
        <f t="shared" si="10"/>
        <v>0.55000000000000004</v>
      </c>
      <c r="N23" s="42">
        <v>65</v>
      </c>
      <c r="O23" s="43">
        <f t="shared" si="11"/>
        <v>0.8125</v>
      </c>
      <c r="P23" s="42">
        <v>130</v>
      </c>
      <c r="Q23" s="43">
        <f t="shared" si="12"/>
        <v>0.52</v>
      </c>
      <c r="R23" s="32">
        <f t="shared" si="13"/>
        <v>3.2150757575757578</v>
      </c>
      <c r="S23" s="64">
        <v>7</v>
      </c>
    </row>
    <row r="24" spans="1:19" s="66" customFormat="1" ht="12" customHeight="1"/>
    <row r="25" spans="1:19" ht="12" customHeight="1">
      <c r="A25" s="64"/>
      <c r="B25" s="42"/>
      <c r="C25" s="42"/>
      <c r="D25" s="42"/>
      <c r="E25" s="42"/>
      <c r="F25" s="82" t="s">
        <v>131</v>
      </c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32"/>
      <c r="S25" s="64"/>
    </row>
    <row r="26" spans="1:19" ht="12" customHeight="1">
      <c r="A26" s="59" t="s">
        <v>125</v>
      </c>
      <c r="B26" s="60" t="s">
        <v>2</v>
      </c>
      <c r="C26" s="60" t="s">
        <v>3</v>
      </c>
      <c r="D26" s="60" t="s">
        <v>126</v>
      </c>
      <c r="E26" s="60" t="s">
        <v>127</v>
      </c>
      <c r="F26" s="61" t="s">
        <v>128</v>
      </c>
      <c r="G26" s="61" t="s">
        <v>25</v>
      </c>
      <c r="H26" s="62" t="s">
        <v>128</v>
      </c>
      <c r="I26" s="62" t="s">
        <v>25</v>
      </c>
      <c r="J26" s="61" t="s">
        <v>128</v>
      </c>
      <c r="K26" s="61" t="s">
        <v>25</v>
      </c>
      <c r="L26" s="62" t="s">
        <v>128</v>
      </c>
      <c r="M26" s="62" t="s">
        <v>25</v>
      </c>
      <c r="N26" s="61" t="s">
        <v>128</v>
      </c>
      <c r="O26" s="61" t="s">
        <v>25</v>
      </c>
      <c r="P26" s="62" t="s">
        <v>128</v>
      </c>
      <c r="Q26" s="62" t="s">
        <v>25</v>
      </c>
      <c r="R26" s="63" t="s">
        <v>25</v>
      </c>
      <c r="S26" s="59" t="s">
        <v>129</v>
      </c>
    </row>
    <row r="27" spans="1:19" ht="12" customHeight="1">
      <c r="A27" s="64">
        <v>11</v>
      </c>
      <c r="B27" s="42" t="s">
        <v>26</v>
      </c>
      <c r="C27" s="42" t="s">
        <v>138</v>
      </c>
      <c r="D27" s="42"/>
      <c r="E27" s="42"/>
      <c r="F27" s="42">
        <v>103</v>
      </c>
      <c r="G27" s="43">
        <f>(F27/120)</f>
        <v>0.85833333333333328</v>
      </c>
      <c r="H27" s="42">
        <v>45</v>
      </c>
      <c r="I27" s="43">
        <f>(H27/110)</f>
        <v>0.40909090909090912</v>
      </c>
      <c r="J27" s="42">
        <v>22</v>
      </c>
      <c r="K27" s="43">
        <f>(J27/220)</f>
        <v>0.1</v>
      </c>
      <c r="L27" s="42">
        <v>77</v>
      </c>
      <c r="M27" s="43">
        <f>(L27/100)</f>
        <v>0.77</v>
      </c>
      <c r="N27" s="42">
        <v>60</v>
      </c>
      <c r="O27" s="43">
        <f>(N27/80)</f>
        <v>0.75</v>
      </c>
      <c r="P27" s="42">
        <v>30</v>
      </c>
      <c r="Q27" s="43">
        <f>(P27/100)</f>
        <v>0.3</v>
      </c>
      <c r="R27" s="32">
        <f>G27+I27+K27+M27+O27+Q27</f>
        <v>3.1874242424242425</v>
      </c>
      <c r="S27" s="64">
        <v>1</v>
      </c>
    </row>
  </sheetData>
  <mergeCells count="18">
    <mergeCell ref="A1:E1"/>
    <mergeCell ref="F1:Q1"/>
    <mergeCell ref="A2:E2"/>
    <mergeCell ref="F2:G2"/>
    <mergeCell ref="H2:I2"/>
    <mergeCell ref="J2:K2"/>
    <mergeCell ref="L2:M2"/>
    <mergeCell ref="N2:O2"/>
    <mergeCell ref="P2:Q2"/>
    <mergeCell ref="F25:Q25"/>
    <mergeCell ref="R2:S2"/>
    <mergeCell ref="F14:Q14"/>
    <mergeCell ref="F15:G15"/>
    <mergeCell ref="H15:I15"/>
    <mergeCell ref="J15:K15"/>
    <mergeCell ref="L15:M15"/>
    <mergeCell ref="N15:O15"/>
    <mergeCell ref="P15:Q15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36"/>
  <sheetViews>
    <sheetView zoomScaleNormal="100" workbookViewId="0">
      <selection sqref="A1:XFD1048576"/>
    </sheetView>
  </sheetViews>
  <sheetFormatPr defaultColWidth="9" defaultRowHeight="15"/>
  <cols>
    <col min="1" max="1" width="5.5703125" style="58" customWidth="1"/>
    <col min="2" max="2" width="9" style="58"/>
    <col min="3" max="3" width="10.28515625" style="58" customWidth="1"/>
    <col min="4" max="4" width="6.5703125" style="58" customWidth="1"/>
    <col min="5" max="5" width="7.28515625" style="58" customWidth="1"/>
    <col min="6" max="6" width="6.5703125" style="58" customWidth="1"/>
    <col min="7" max="7" width="7.28515625" style="58" customWidth="1"/>
    <col min="8" max="8" width="6.5703125" style="58" customWidth="1"/>
    <col min="9" max="9" width="7.28515625" style="58" customWidth="1"/>
    <col min="10" max="10" width="6.5703125" style="58" customWidth="1"/>
    <col min="11" max="11" width="7.28515625" style="58" customWidth="1"/>
    <col min="12" max="12" width="6.5703125" style="58" customWidth="1"/>
    <col min="13" max="13" width="7.28515625" style="58" customWidth="1"/>
    <col min="14" max="14" width="6.5703125" style="58" customWidth="1"/>
    <col min="15" max="15" width="7.7109375" style="58" customWidth="1"/>
    <col min="16" max="16" width="11.5703125" style="58" customWidth="1"/>
    <col min="17" max="17" width="5.85546875" style="58" customWidth="1"/>
    <col min="18" max="18" width="13.5703125" style="58" customWidth="1"/>
    <col min="19" max="1022" width="9" style="58"/>
    <col min="1023" max="1024" width="11.5703125" customWidth="1"/>
  </cols>
  <sheetData>
    <row r="1" spans="1:1024" ht="12" customHeight="1">
      <c r="A1" s="86"/>
      <c r="B1" s="86"/>
      <c r="C1" s="86"/>
      <c r="D1" s="82" t="s">
        <v>116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42"/>
      <c r="Q1" s="42"/>
    </row>
    <row r="2" spans="1:1024" ht="12" customHeight="1">
      <c r="A2" s="86" t="s">
        <v>117</v>
      </c>
      <c r="B2" s="86"/>
      <c r="C2" s="86"/>
      <c r="D2" s="84" t="s">
        <v>118</v>
      </c>
      <c r="E2" s="84"/>
      <c r="F2" s="85" t="s">
        <v>119</v>
      </c>
      <c r="G2" s="85"/>
      <c r="H2" s="84" t="s">
        <v>120</v>
      </c>
      <c r="I2" s="84"/>
      <c r="J2" s="85" t="s">
        <v>121</v>
      </c>
      <c r="K2" s="85"/>
      <c r="L2" s="84" t="s">
        <v>122</v>
      </c>
      <c r="M2" s="84"/>
      <c r="N2" s="85" t="s">
        <v>123</v>
      </c>
      <c r="O2" s="85"/>
      <c r="P2" s="83" t="s">
        <v>124</v>
      </c>
      <c r="Q2" s="83"/>
    </row>
    <row r="3" spans="1:1024" ht="12" customHeight="1">
      <c r="A3" s="59" t="s">
        <v>125</v>
      </c>
      <c r="B3" s="60" t="s">
        <v>2</v>
      </c>
      <c r="C3" s="60" t="s">
        <v>3</v>
      </c>
      <c r="D3" s="61" t="s">
        <v>128</v>
      </c>
      <c r="E3" s="61" t="s">
        <v>25</v>
      </c>
      <c r="F3" s="62" t="s">
        <v>128</v>
      </c>
      <c r="G3" s="62" t="s">
        <v>25</v>
      </c>
      <c r="H3" s="61" t="s">
        <v>128</v>
      </c>
      <c r="I3" s="61" t="s">
        <v>25</v>
      </c>
      <c r="J3" s="62" t="s">
        <v>128</v>
      </c>
      <c r="K3" s="62" t="s">
        <v>25</v>
      </c>
      <c r="L3" s="61" t="s">
        <v>128</v>
      </c>
      <c r="M3" s="61" t="s">
        <v>25</v>
      </c>
      <c r="N3" s="62" t="s">
        <v>128</v>
      </c>
      <c r="O3" s="62" t="s">
        <v>25</v>
      </c>
      <c r="P3" s="63" t="s">
        <v>25</v>
      </c>
      <c r="Q3" s="59" t="s">
        <v>129</v>
      </c>
    </row>
    <row r="4" spans="1:1024" ht="12" customHeight="1">
      <c r="A4" s="64">
        <v>2</v>
      </c>
      <c r="B4" s="42" t="s">
        <v>26</v>
      </c>
      <c r="C4" s="42" t="s">
        <v>27</v>
      </c>
      <c r="D4" s="42">
        <v>106</v>
      </c>
      <c r="E4" s="43">
        <f t="shared" ref="E4:E11" si="0">(D4/120)</f>
        <v>0.8833333333333333</v>
      </c>
      <c r="F4" s="42">
        <v>104</v>
      </c>
      <c r="G4" s="43">
        <f t="shared" ref="G4:G11" si="1">(F4/110)</f>
        <v>0.94545454545454544</v>
      </c>
      <c r="H4" s="42">
        <v>151</v>
      </c>
      <c r="I4" s="43">
        <f t="shared" ref="I4:I11" si="2">(H4/220)</f>
        <v>0.6863636363636364</v>
      </c>
      <c r="J4" s="42">
        <v>73</v>
      </c>
      <c r="K4" s="43">
        <f t="shared" ref="K4:K11" si="3">(J4/100)</f>
        <v>0.73</v>
      </c>
      <c r="L4" s="42">
        <v>80</v>
      </c>
      <c r="M4" s="43">
        <f t="shared" ref="M4:M11" si="4">(L4/80)</f>
        <v>1</v>
      </c>
      <c r="N4" s="42">
        <v>45</v>
      </c>
      <c r="O4" s="43">
        <f t="shared" ref="O4:O11" si="5">(N4/100)</f>
        <v>0.45</v>
      </c>
      <c r="P4" s="32">
        <f t="shared" ref="P4:P11" si="6">E4+G4+I4+K4+M4+O4</f>
        <v>4.6951515151515153</v>
      </c>
      <c r="Q4" s="64">
        <v>1</v>
      </c>
    </row>
    <row r="5" spans="1:1024" ht="12" customHeight="1">
      <c r="A5" s="64">
        <v>4</v>
      </c>
      <c r="B5" s="42" t="s">
        <v>28</v>
      </c>
      <c r="C5" s="42" t="s">
        <v>32</v>
      </c>
      <c r="D5" s="42">
        <v>112</v>
      </c>
      <c r="E5" s="43">
        <f t="shared" si="0"/>
        <v>0.93333333333333335</v>
      </c>
      <c r="F5" s="42">
        <v>81</v>
      </c>
      <c r="G5" s="43">
        <f t="shared" si="1"/>
        <v>0.73636363636363633</v>
      </c>
      <c r="H5" s="42">
        <v>141</v>
      </c>
      <c r="I5" s="43">
        <f t="shared" si="2"/>
        <v>0.64090909090909087</v>
      </c>
      <c r="J5" s="42">
        <v>61</v>
      </c>
      <c r="K5" s="43">
        <f t="shared" si="3"/>
        <v>0.61</v>
      </c>
      <c r="L5" s="42">
        <v>79</v>
      </c>
      <c r="M5" s="43">
        <f t="shared" si="4"/>
        <v>0.98750000000000004</v>
      </c>
      <c r="N5" s="42">
        <v>50</v>
      </c>
      <c r="O5" s="43">
        <f t="shared" si="5"/>
        <v>0.5</v>
      </c>
      <c r="P5" s="32">
        <f t="shared" si="6"/>
        <v>4.4081060606060607</v>
      </c>
      <c r="Q5" s="64">
        <v>2</v>
      </c>
    </row>
    <row r="6" spans="1:1024" ht="12" customHeight="1">
      <c r="A6" s="64">
        <v>23</v>
      </c>
      <c r="B6" s="42" t="s">
        <v>34</v>
      </c>
      <c r="C6" s="42" t="s">
        <v>35</v>
      </c>
      <c r="D6" s="42">
        <v>110</v>
      </c>
      <c r="E6" s="43">
        <f t="shared" si="0"/>
        <v>0.91666666666666663</v>
      </c>
      <c r="F6" s="42">
        <v>64</v>
      </c>
      <c r="G6" s="43">
        <f t="shared" si="1"/>
        <v>0.58181818181818179</v>
      </c>
      <c r="H6" s="42">
        <v>52</v>
      </c>
      <c r="I6" s="43">
        <f t="shared" si="2"/>
        <v>0.23636363636363636</v>
      </c>
      <c r="J6" s="42">
        <v>50</v>
      </c>
      <c r="K6" s="43">
        <f t="shared" si="3"/>
        <v>0.5</v>
      </c>
      <c r="L6" s="42">
        <v>70</v>
      </c>
      <c r="M6" s="43">
        <f t="shared" si="4"/>
        <v>0.875</v>
      </c>
      <c r="N6" s="42">
        <v>45</v>
      </c>
      <c r="O6" s="43">
        <f t="shared" si="5"/>
        <v>0.45</v>
      </c>
      <c r="P6" s="32">
        <f t="shared" si="6"/>
        <v>3.559848484848485</v>
      </c>
      <c r="Q6" s="64">
        <v>3</v>
      </c>
    </row>
    <row r="7" spans="1:1024" ht="12" customHeight="1">
      <c r="A7" s="64">
        <v>19</v>
      </c>
      <c r="B7" s="42" t="s">
        <v>42</v>
      </c>
      <c r="C7" s="42" t="s">
        <v>43</v>
      </c>
      <c r="D7" s="42">
        <v>107</v>
      </c>
      <c r="E7" s="43">
        <f t="shared" si="0"/>
        <v>0.89166666666666672</v>
      </c>
      <c r="F7" s="42">
        <v>67</v>
      </c>
      <c r="G7" s="43">
        <f t="shared" si="1"/>
        <v>0.60909090909090913</v>
      </c>
      <c r="H7" s="42">
        <v>101</v>
      </c>
      <c r="I7" s="43">
        <f t="shared" si="2"/>
        <v>0.45909090909090911</v>
      </c>
      <c r="J7" s="42">
        <v>28</v>
      </c>
      <c r="K7" s="43">
        <f t="shared" si="3"/>
        <v>0.28000000000000003</v>
      </c>
      <c r="L7" s="42">
        <v>69</v>
      </c>
      <c r="M7" s="43">
        <f t="shared" si="4"/>
        <v>0.86250000000000004</v>
      </c>
      <c r="N7" s="42">
        <v>30</v>
      </c>
      <c r="O7" s="43">
        <f t="shared" si="5"/>
        <v>0.3</v>
      </c>
      <c r="P7" s="32">
        <f t="shared" si="6"/>
        <v>3.4023484848484848</v>
      </c>
      <c r="Q7" s="64">
        <v>4</v>
      </c>
    </row>
    <row r="8" spans="1:1024" ht="12" customHeight="1">
      <c r="A8" s="64">
        <v>11</v>
      </c>
      <c r="B8" s="42" t="s">
        <v>56</v>
      </c>
      <c r="C8" s="42" t="s">
        <v>57</v>
      </c>
      <c r="D8" s="42">
        <v>97</v>
      </c>
      <c r="E8" s="43">
        <f t="shared" si="0"/>
        <v>0.80833333333333335</v>
      </c>
      <c r="F8" s="42">
        <v>74</v>
      </c>
      <c r="G8" s="43">
        <f t="shared" si="1"/>
        <v>0.67272727272727273</v>
      </c>
      <c r="H8" s="42">
        <v>50</v>
      </c>
      <c r="I8" s="43">
        <f t="shared" si="2"/>
        <v>0.22727272727272727</v>
      </c>
      <c r="J8" s="42">
        <v>31</v>
      </c>
      <c r="K8" s="43">
        <f t="shared" si="3"/>
        <v>0.31</v>
      </c>
      <c r="L8" s="42">
        <v>61</v>
      </c>
      <c r="M8" s="43">
        <f t="shared" si="4"/>
        <v>0.76249999999999996</v>
      </c>
      <c r="N8" s="42">
        <v>55</v>
      </c>
      <c r="O8" s="43">
        <f t="shared" si="5"/>
        <v>0.55000000000000004</v>
      </c>
      <c r="P8" s="32">
        <f t="shared" si="6"/>
        <v>3.3308333333333326</v>
      </c>
      <c r="Q8" s="64">
        <v>5</v>
      </c>
    </row>
    <row r="9" spans="1:1024" ht="12" customHeight="1">
      <c r="A9" s="64">
        <v>5</v>
      </c>
      <c r="B9" s="42" t="s">
        <v>28</v>
      </c>
      <c r="C9" s="42" t="s">
        <v>31</v>
      </c>
      <c r="D9" s="42">
        <v>102</v>
      </c>
      <c r="E9" s="43">
        <f t="shared" si="0"/>
        <v>0.85</v>
      </c>
      <c r="F9" s="42">
        <v>74</v>
      </c>
      <c r="G9" s="43">
        <f t="shared" si="1"/>
        <v>0.67272727272727273</v>
      </c>
      <c r="H9" s="42">
        <v>0</v>
      </c>
      <c r="I9" s="43">
        <f t="shared" si="2"/>
        <v>0</v>
      </c>
      <c r="J9" s="42">
        <v>49</v>
      </c>
      <c r="K9" s="43">
        <f t="shared" si="3"/>
        <v>0.49</v>
      </c>
      <c r="L9" s="42">
        <v>65</v>
      </c>
      <c r="M9" s="43">
        <f t="shared" si="4"/>
        <v>0.8125</v>
      </c>
      <c r="N9" s="42">
        <v>45</v>
      </c>
      <c r="O9" s="43">
        <f t="shared" si="5"/>
        <v>0.45</v>
      </c>
      <c r="P9" s="32">
        <f t="shared" si="6"/>
        <v>3.2752272727272729</v>
      </c>
      <c r="Q9" s="64">
        <v>6</v>
      </c>
    </row>
    <row r="10" spans="1:1024" ht="12" customHeight="1">
      <c r="A10" s="64">
        <v>25</v>
      </c>
      <c r="B10" s="42" t="s">
        <v>36</v>
      </c>
      <c r="C10" s="42" t="s">
        <v>37</v>
      </c>
      <c r="D10" s="42">
        <v>89</v>
      </c>
      <c r="E10" s="43">
        <f t="shared" si="0"/>
        <v>0.7416666666666667</v>
      </c>
      <c r="F10" s="42">
        <v>80</v>
      </c>
      <c r="G10" s="43">
        <f t="shared" si="1"/>
        <v>0.72727272727272729</v>
      </c>
      <c r="H10" s="42">
        <v>37</v>
      </c>
      <c r="I10" s="43">
        <f t="shared" si="2"/>
        <v>0.16818181818181818</v>
      </c>
      <c r="J10" s="42">
        <v>43</v>
      </c>
      <c r="K10" s="43">
        <f t="shared" si="3"/>
        <v>0.43</v>
      </c>
      <c r="L10" s="42">
        <v>40</v>
      </c>
      <c r="M10" s="43">
        <f t="shared" si="4"/>
        <v>0.5</v>
      </c>
      <c r="N10" s="42">
        <v>10</v>
      </c>
      <c r="O10" s="43">
        <f t="shared" si="5"/>
        <v>0.1</v>
      </c>
      <c r="P10" s="32">
        <f t="shared" si="6"/>
        <v>2.6671212121212124</v>
      </c>
      <c r="Q10" s="64">
        <v>7</v>
      </c>
    </row>
    <row r="11" spans="1:1024" ht="12" customHeight="1">
      <c r="A11" s="64">
        <v>20</v>
      </c>
      <c r="B11" s="42" t="s">
        <v>34</v>
      </c>
      <c r="C11" s="42" t="s">
        <v>64</v>
      </c>
      <c r="D11" s="42">
        <v>102</v>
      </c>
      <c r="E11" s="43">
        <f t="shared" si="0"/>
        <v>0.85</v>
      </c>
      <c r="F11" s="42">
        <v>20</v>
      </c>
      <c r="G11" s="43">
        <f t="shared" si="1"/>
        <v>0.18181818181818182</v>
      </c>
      <c r="H11" s="42">
        <v>44</v>
      </c>
      <c r="I11" s="43">
        <f t="shared" si="2"/>
        <v>0.2</v>
      </c>
      <c r="J11" s="42">
        <v>23</v>
      </c>
      <c r="K11" s="43">
        <f t="shared" si="3"/>
        <v>0.23</v>
      </c>
      <c r="L11" s="42">
        <v>50</v>
      </c>
      <c r="M11" s="43">
        <f t="shared" si="4"/>
        <v>0.625</v>
      </c>
      <c r="N11" s="42">
        <v>30</v>
      </c>
      <c r="O11" s="43">
        <f t="shared" si="5"/>
        <v>0.3</v>
      </c>
      <c r="P11" s="32">
        <f t="shared" si="6"/>
        <v>2.3868181818181817</v>
      </c>
      <c r="Q11" s="64">
        <v>8</v>
      </c>
    </row>
    <row r="12" spans="1:1024" s="66" customFormat="1" ht="12" customHeight="1">
      <c r="A12" s="65"/>
      <c r="E12" s="67"/>
      <c r="G12" s="67"/>
      <c r="I12" s="67"/>
      <c r="K12" s="67"/>
      <c r="M12" s="67"/>
      <c r="O12" s="67"/>
      <c r="P12" s="68"/>
      <c r="Q12" s="65"/>
      <c r="AMI12"/>
      <c r="AMJ12"/>
    </row>
    <row r="13" spans="1:1024" ht="12" customHeight="1">
      <c r="A13" s="64"/>
      <c r="B13" s="42"/>
      <c r="C13" s="42"/>
      <c r="D13" s="82" t="s">
        <v>130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32"/>
      <c r="Q13" s="64"/>
    </row>
    <row r="14" spans="1:1024" ht="12" customHeight="1">
      <c r="A14" s="64"/>
      <c r="B14" s="42"/>
      <c r="C14" s="42"/>
      <c r="D14" s="84" t="s">
        <v>118</v>
      </c>
      <c r="E14" s="84"/>
      <c r="F14" s="85" t="s">
        <v>119</v>
      </c>
      <c r="G14" s="85"/>
      <c r="H14" s="84" t="s">
        <v>120</v>
      </c>
      <c r="I14" s="84"/>
      <c r="J14" s="85" t="s">
        <v>121</v>
      </c>
      <c r="K14" s="85"/>
      <c r="L14" s="84" t="s">
        <v>122</v>
      </c>
      <c r="M14" s="84"/>
      <c r="N14" s="85" t="s">
        <v>133</v>
      </c>
      <c r="O14" s="85"/>
      <c r="P14" s="32"/>
      <c r="Q14" s="64"/>
    </row>
    <row r="15" spans="1:1024" ht="12" customHeight="1">
      <c r="A15" s="59" t="s">
        <v>125</v>
      </c>
      <c r="B15" s="60" t="s">
        <v>2</v>
      </c>
      <c r="C15" s="60" t="s">
        <v>3</v>
      </c>
      <c r="D15" s="61" t="s">
        <v>128</v>
      </c>
      <c r="E15" s="61" t="s">
        <v>25</v>
      </c>
      <c r="F15" s="62" t="s">
        <v>128</v>
      </c>
      <c r="G15" s="62" t="s">
        <v>25</v>
      </c>
      <c r="H15" s="61" t="s">
        <v>128</v>
      </c>
      <c r="I15" s="61" t="s">
        <v>25</v>
      </c>
      <c r="J15" s="62" t="s">
        <v>128</v>
      </c>
      <c r="K15" s="62" t="s">
        <v>25</v>
      </c>
      <c r="L15" s="61" t="s">
        <v>128</v>
      </c>
      <c r="M15" s="61" t="s">
        <v>25</v>
      </c>
      <c r="N15" s="62" t="s">
        <v>128</v>
      </c>
      <c r="O15" s="62" t="s">
        <v>25</v>
      </c>
      <c r="P15" s="63" t="s">
        <v>25</v>
      </c>
      <c r="Q15" s="59" t="s">
        <v>129</v>
      </c>
    </row>
    <row r="16" spans="1:1024" ht="12" customHeight="1">
      <c r="A16" s="64">
        <v>12</v>
      </c>
      <c r="B16" s="42" t="s">
        <v>71</v>
      </c>
      <c r="C16" s="42" t="s">
        <v>72</v>
      </c>
      <c r="D16" s="42">
        <v>101</v>
      </c>
      <c r="E16" s="43">
        <f t="shared" ref="E16:E29" si="7">(D16/120)</f>
        <v>0.84166666666666667</v>
      </c>
      <c r="F16" s="42">
        <v>78</v>
      </c>
      <c r="G16" s="43">
        <f t="shared" ref="G16:G29" si="8">(F16/110)</f>
        <v>0.70909090909090911</v>
      </c>
      <c r="H16" s="42">
        <v>64</v>
      </c>
      <c r="I16" s="43">
        <f t="shared" ref="I16:I29" si="9">(H16/220)</f>
        <v>0.29090909090909089</v>
      </c>
      <c r="J16" s="42">
        <v>54</v>
      </c>
      <c r="K16" s="43">
        <f t="shared" ref="K16:K29" si="10">(J16/100)</f>
        <v>0.54</v>
      </c>
      <c r="L16" s="42">
        <v>75</v>
      </c>
      <c r="M16" s="43">
        <f t="shared" ref="M16:M29" si="11">(L16/80)</f>
        <v>0.9375</v>
      </c>
      <c r="N16" s="42">
        <v>180</v>
      </c>
      <c r="O16" s="43">
        <f t="shared" ref="O16:O29" si="12">(N16/250)</f>
        <v>0.72</v>
      </c>
      <c r="P16" s="32">
        <f t="shared" ref="P16:P29" si="13">E16+G16+I16+K16+M16+O16</f>
        <v>4.0391666666666666</v>
      </c>
      <c r="Q16" s="64">
        <v>1</v>
      </c>
    </row>
    <row r="17" spans="1:1024" ht="12" customHeight="1">
      <c r="A17" s="64">
        <v>6</v>
      </c>
      <c r="B17" s="42" t="s">
        <v>68</v>
      </c>
      <c r="C17" s="42" t="s">
        <v>69</v>
      </c>
      <c r="D17" s="42">
        <v>97</v>
      </c>
      <c r="E17" s="43">
        <f t="shared" si="7"/>
        <v>0.80833333333333335</v>
      </c>
      <c r="F17" s="42">
        <v>86</v>
      </c>
      <c r="G17" s="43">
        <f t="shared" si="8"/>
        <v>0.78181818181818186</v>
      </c>
      <c r="H17" s="42">
        <v>85</v>
      </c>
      <c r="I17" s="43">
        <f t="shared" si="9"/>
        <v>0.38636363636363635</v>
      </c>
      <c r="J17" s="42">
        <v>41</v>
      </c>
      <c r="K17" s="43">
        <f t="shared" si="10"/>
        <v>0.41</v>
      </c>
      <c r="L17" s="42">
        <v>65</v>
      </c>
      <c r="M17" s="43">
        <f t="shared" si="11"/>
        <v>0.8125</v>
      </c>
      <c r="N17" s="42">
        <v>180</v>
      </c>
      <c r="O17" s="43">
        <f t="shared" si="12"/>
        <v>0.72</v>
      </c>
      <c r="P17" s="32">
        <f t="shared" si="13"/>
        <v>3.9190151515151515</v>
      </c>
      <c r="Q17" s="64">
        <v>2</v>
      </c>
    </row>
    <row r="18" spans="1:1024" ht="12" customHeight="1">
      <c r="A18" s="64">
        <v>21</v>
      </c>
      <c r="B18" s="42" t="s">
        <v>44</v>
      </c>
      <c r="C18" s="42" t="s">
        <v>70</v>
      </c>
      <c r="D18" s="42">
        <v>99</v>
      </c>
      <c r="E18" s="43">
        <f t="shared" si="7"/>
        <v>0.82499999999999996</v>
      </c>
      <c r="F18" s="42">
        <v>74</v>
      </c>
      <c r="G18" s="43">
        <f t="shared" si="8"/>
        <v>0.67272727272727273</v>
      </c>
      <c r="H18" s="42">
        <v>99</v>
      </c>
      <c r="I18" s="43">
        <f t="shared" si="9"/>
        <v>0.45</v>
      </c>
      <c r="J18" s="42">
        <v>48</v>
      </c>
      <c r="K18" s="43">
        <f t="shared" si="10"/>
        <v>0.48</v>
      </c>
      <c r="L18" s="42">
        <v>64</v>
      </c>
      <c r="M18" s="43">
        <f t="shared" si="11"/>
        <v>0.8</v>
      </c>
      <c r="N18" s="42">
        <v>170</v>
      </c>
      <c r="O18" s="43">
        <f t="shared" si="12"/>
        <v>0.68</v>
      </c>
      <c r="P18" s="32">
        <f t="shared" si="13"/>
        <v>3.9077272727272727</v>
      </c>
      <c r="Q18" s="64">
        <v>3</v>
      </c>
    </row>
    <row r="19" spans="1:1024" ht="12" customHeight="1">
      <c r="A19" s="64">
        <v>15</v>
      </c>
      <c r="B19" s="42" t="s">
        <v>38</v>
      </c>
      <c r="C19" s="42" t="s">
        <v>39</v>
      </c>
      <c r="D19" s="42">
        <v>100</v>
      </c>
      <c r="E19" s="43">
        <f t="shared" si="7"/>
        <v>0.83333333333333337</v>
      </c>
      <c r="F19" s="42">
        <v>67</v>
      </c>
      <c r="G19" s="43">
        <f t="shared" si="8"/>
        <v>0.60909090909090913</v>
      </c>
      <c r="H19" s="42">
        <v>49</v>
      </c>
      <c r="I19" s="43">
        <f t="shared" si="9"/>
        <v>0.22272727272727272</v>
      </c>
      <c r="J19" s="42">
        <v>75</v>
      </c>
      <c r="K19" s="43">
        <f t="shared" si="10"/>
        <v>0.75</v>
      </c>
      <c r="L19" s="42">
        <v>70</v>
      </c>
      <c r="M19" s="43">
        <f t="shared" si="11"/>
        <v>0.875</v>
      </c>
      <c r="N19" s="42">
        <v>120</v>
      </c>
      <c r="O19" s="43">
        <f t="shared" si="12"/>
        <v>0.48</v>
      </c>
      <c r="P19" s="32">
        <f t="shared" si="13"/>
        <v>3.770151515151515</v>
      </c>
      <c r="Q19" s="64">
        <v>4</v>
      </c>
    </row>
    <row r="20" spans="1:1024" ht="12" customHeight="1">
      <c r="A20" s="64">
        <v>18</v>
      </c>
      <c r="B20" s="42" t="s">
        <v>28</v>
      </c>
      <c r="C20" s="42" t="s">
        <v>32</v>
      </c>
      <c r="D20" s="42">
        <v>99</v>
      </c>
      <c r="E20" s="43">
        <f t="shared" si="7"/>
        <v>0.82499999999999996</v>
      </c>
      <c r="F20" s="42">
        <v>75</v>
      </c>
      <c r="G20" s="43">
        <f t="shared" si="8"/>
        <v>0.68181818181818177</v>
      </c>
      <c r="H20" s="42">
        <v>55</v>
      </c>
      <c r="I20" s="43">
        <f t="shared" si="9"/>
        <v>0.25</v>
      </c>
      <c r="J20" s="42">
        <v>64</v>
      </c>
      <c r="K20" s="43">
        <f t="shared" si="10"/>
        <v>0.64</v>
      </c>
      <c r="L20" s="42">
        <v>64</v>
      </c>
      <c r="M20" s="43">
        <f t="shared" si="11"/>
        <v>0.8</v>
      </c>
      <c r="N20" s="42">
        <v>120</v>
      </c>
      <c r="O20" s="43">
        <f t="shared" si="12"/>
        <v>0.48</v>
      </c>
      <c r="P20" s="32">
        <f t="shared" si="13"/>
        <v>3.6768181818181822</v>
      </c>
      <c r="Q20" s="64">
        <v>5</v>
      </c>
    </row>
    <row r="21" spans="1:1024" ht="12" customHeight="1">
      <c r="A21" s="64">
        <v>1</v>
      </c>
      <c r="B21" s="42" t="s">
        <v>48</v>
      </c>
      <c r="C21" s="42" t="s">
        <v>82</v>
      </c>
      <c r="D21" s="42">
        <v>91</v>
      </c>
      <c r="E21" s="43">
        <f t="shared" si="7"/>
        <v>0.7583333333333333</v>
      </c>
      <c r="F21" s="42">
        <v>31</v>
      </c>
      <c r="G21" s="43">
        <f t="shared" si="8"/>
        <v>0.2818181818181818</v>
      </c>
      <c r="H21" s="42">
        <v>66</v>
      </c>
      <c r="I21" s="43">
        <f t="shared" si="9"/>
        <v>0.3</v>
      </c>
      <c r="J21" s="42">
        <v>68</v>
      </c>
      <c r="K21" s="43">
        <f t="shared" si="10"/>
        <v>0.68</v>
      </c>
      <c r="L21" s="42">
        <v>60</v>
      </c>
      <c r="M21" s="43">
        <f t="shared" si="11"/>
        <v>0.75</v>
      </c>
      <c r="N21" s="42">
        <v>170</v>
      </c>
      <c r="O21" s="43">
        <f t="shared" si="12"/>
        <v>0.68</v>
      </c>
      <c r="P21" s="32">
        <f t="shared" si="13"/>
        <v>3.4501515151515152</v>
      </c>
      <c r="Q21" s="64">
        <v>6</v>
      </c>
    </row>
    <row r="22" spans="1:1024" ht="12" customHeight="1">
      <c r="A22" s="64">
        <v>33</v>
      </c>
      <c r="B22" s="42" t="s">
        <v>28</v>
      </c>
      <c r="C22" s="42" t="s">
        <v>31</v>
      </c>
      <c r="D22" s="42">
        <v>95</v>
      </c>
      <c r="E22" s="43">
        <f t="shared" si="7"/>
        <v>0.79166666666666663</v>
      </c>
      <c r="F22" s="42">
        <v>63</v>
      </c>
      <c r="G22" s="43">
        <f t="shared" si="8"/>
        <v>0.57272727272727275</v>
      </c>
      <c r="H22" s="42">
        <v>38</v>
      </c>
      <c r="I22" s="43">
        <f t="shared" si="9"/>
        <v>0.17272727272727273</v>
      </c>
      <c r="J22" s="42">
        <v>45</v>
      </c>
      <c r="K22" s="43">
        <f t="shared" si="10"/>
        <v>0.45</v>
      </c>
      <c r="L22" s="42">
        <v>65</v>
      </c>
      <c r="M22" s="43">
        <f t="shared" si="11"/>
        <v>0.8125</v>
      </c>
      <c r="N22" s="42">
        <v>100</v>
      </c>
      <c r="O22" s="43">
        <f t="shared" si="12"/>
        <v>0.4</v>
      </c>
      <c r="P22" s="32">
        <f t="shared" si="13"/>
        <v>3.1996212121212122</v>
      </c>
      <c r="Q22" s="64">
        <v>7</v>
      </c>
    </row>
    <row r="23" spans="1:1024" ht="12" customHeight="1">
      <c r="A23" s="64">
        <v>10</v>
      </c>
      <c r="B23" s="42" t="s">
        <v>83</v>
      </c>
      <c r="C23" s="42" t="s">
        <v>84</v>
      </c>
      <c r="D23" s="42">
        <v>78</v>
      </c>
      <c r="E23" s="43">
        <f t="shared" si="7"/>
        <v>0.65</v>
      </c>
      <c r="F23" s="42">
        <v>72</v>
      </c>
      <c r="G23" s="43">
        <f t="shared" si="8"/>
        <v>0.65454545454545454</v>
      </c>
      <c r="H23" s="42">
        <v>61</v>
      </c>
      <c r="I23" s="43">
        <f t="shared" si="9"/>
        <v>0.27727272727272728</v>
      </c>
      <c r="J23" s="42">
        <v>48</v>
      </c>
      <c r="K23" s="43">
        <f t="shared" si="10"/>
        <v>0.48</v>
      </c>
      <c r="L23" s="42">
        <v>65</v>
      </c>
      <c r="M23" s="43">
        <f t="shared" si="11"/>
        <v>0.8125</v>
      </c>
      <c r="N23" s="42">
        <v>49</v>
      </c>
      <c r="O23" s="43">
        <f t="shared" si="12"/>
        <v>0.19600000000000001</v>
      </c>
      <c r="P23" s="32">
        <f t="shared" si="13"/>
        <v>3.0703181818181822</v>
      </c>
      <c r="Q23" s="64">
        <v>8</v>
      </c>
    </row>
    <row r="24" spans="1:1024" ht="12" customHeight="1">
      <c r="A24" s="64">
        <v>8</v>
      </c>
      <c r="B24" s="42" t="s">
        <v>50</v>
      </c>
      <c r="C24" s="42" t="s">
        <v>79</v>
      </c>
      <c r="D24" s="42">
        <v>80</v>
      </c>
      <c r="E24" s="43">
        <f t="shared" si="7"/>
        <v>0.66666666666666663</v>
      </c>
      <c r="F24" s="42">
        <v>87</v>
      </c>
      <c r="G24" s="43">
        <f t="shared" si="8"/>
        <v>0.79090909090909089</v>
      </c>
      <c r="H24" s="42">
        <v>47</v>
      </c>
      <c r="I24" s="43">
        <f t="shared" si="9"/>
        <v>0.21363636363636362</v>
      </c>
      <c r="J24" s="42">
        <v>28</v>
      </c>
      <c r="K24" s="43">
        <f t="shared" si="10"/>
        <v>0.28000000000000003</v>
      </c>
      <c r="L24" s="42">
        <v>50</v>
      </c>
      <c r="M24" s="43">
        <f t="shared" si="11"/>
        <v>0.625</v>
      </c>
      <c r="N24" s="42">
        <v>90</v>
      </c>
      <c r="O24" s="43">
        <f t="shared" si="12"/>
        <v>0.36</v>
      </c>
      <c r="P24" s="32">
        <f t="shared" si="13"/>
        <v>2.9362121212121211</v>
      </c>
      <c r="Q24" s="64">
        <v>9</v>
      </c>
    </row>
    <row r="25" spans="1:1024" ht="12" customHeight="1">
      <c r="A25" s="64">
        <v>14</v>
      </c>
      <c r="B25" s="42" t="s">
        <v>28</v>
      </c>
      <c r="C25" s="42" t="s">
        <v>74</v>
      </c>
      <c r="D25" s="42">
        <v>91</v>
      </c>
      <c r="E25" s="43">
        <f t="shared" si="7"/>
        <v>0.7583333333333333</v>
      </c>
      <c r="F25" s="42">
        <v>61</v>
      </c>
      <c r="G25" s="43">
        <f t="shared" si="8"/>
        <v>0.55454545454545456</v>
      </c>
      <c r="H25" s="42">
        <v>59</v>
      </c>
      <c r="I25" s="43">
        <f t="shared" si="9"/>
        <v>0.26818181818181819</v>
      </c>
      <c r="J25" s="42">
        <v>21</v>
      </c>
      <c r="K25" s="43">
        <f t="shared" si="10"/>
        <v>0.21</v>
      </c>
      <c r="L25" s="42">
        <v>45</v>
      </c>
      <c r="M25" s="43">
        <f t="shared" si="11"/>
        <v>0.5625</v>
      </c>
      <c r="N25" s="42">
        <v>140</v>
      </c>
      <c r="O25" s="43">
        <f t="shared" si="12"/>
        <v>0.56000000000000005</v>
      </c>
      <c r="P25" s="32">
        <f t="shared" si="13"/>
        <v>2.9135606060606061</v>
      </c>
      <c r="Q25" s="64">
        <v>10</v>
      </c>
    </row>
    <row r="26" spans="1:1024" ht="12" customHeight="1">
      <c r="A26" s="64">
        <v>3</v>
      </c>
      <c r="B26" s="42" t="s">
        <v>50</v>
      </c>
      <c r="C26" s="42" t="s">
        <v>91</v>
      </c>
      <c r="D26" s="42">
        <v>58</v>
      </c>
      <c r="E26" s="43">
        <f t="shared" si="7"/>
        <v>0.48333333333333334</v>
      </c>
      <c r="F26" s="42">
        <v>38</v>
      </c>
      <c r="G26" s="43">
        <f t="shared" si="8"/>
        <v>0.34545454545454546</v>
      </c>
      <c r="H26" s="42">
        <v>76</v>
      </c>
      <c r="I26" s="43">
        <f t="shared" si="9"/>
        <v>0.34545454545454546</v>
      </c>
      <c r="J26" s="42">
        <v>69</v>
      </c>
      <c r="K26" s="43">
        <f t="shared" si="10"/>
        <v>0.69</v>
      </c>
      <c r="L26" s="42">
        <v>37</v>
      </c>
      <c r="M26" s="43">
        <f t="shared" si="11"/>
        <v>0.46250000000000002</v>
      </c>
      <c r="N26" s="42">
        <v>90</v>
      </c>
      <c r="O26" s="43">
        <f t="shared" si="12"/>
        <v>0.36</v>
      </c>
      <c r="P26" s="32">
        <f t="shared" si="13"/>
        <v>2.686742424242424</v>
      </c>
      <c r="Q26" s="64">
        <v>11</v>
      </c>
    </row>
    <row r="27" spans="1:1024" ht="12" customHeight="1">
      <c r="A27" s="64">
        <v>7</v>
      </c>
      <c r="B27" s="42" t="s">
        <v>75</v>
      </c>
      <c r="C27" s="42" t="s">
        <v>76</v>
      </c>
      <c r="D27" s="42">
        <v>99</v>
      </c>
      <c r="E27" s="43">
        <f t="shared" si="7"/>
        <v>0.82499999999999996</v>
      </c>
      <c r="F27" s="42">
        <v>6</v>
      </c>
      <c r="G27" s="43">
        <f t="shared" si="8"/>
        <v>5.4545454545454543E-2</v>
      </c>
      <c r="H27" s="42">
        <v>12</v>
      </c>
      <c r="I27" s="43">
        <f t="shared" si="9"/>
        <v>5.4545454545454543E-2</v>
      </c>
      <c r="J27" s="42">
        <v>32</v>
      </c>
      <c r="K27" s="43">
        <f t="shared" si="10"/>
        <v>0.32</v>
      </c>
      <c r="L27" s="42">
        <v>32</v>
      </c>
      <c r="M27" s="43">
        <f t="shared" si="11"/>
        <v>0.4</v>
      </c>
      <c r="N27" s="42">
        <v>110</v>
      </c>
      <c r="O27" s="43">
        <f t="shared" si="12"/>
        <v>0.44</v>
      </c>
      <c r="P27" s="32">
        <f t="shared" si="13"/>
        <v>2.0940909090909092</v>
      </c>
      <c r="Q27" s="64">
        <v>12</v>
      </c>
    </row>
    <row r="28" spans="1:1024" ht="12" customHeight="1">
      <c r="A28" s="64">
        <v>9</v>
      </c>
      <c r="B28" s="42" t="s">
        <v>48</v>
      </c>
      <c r="C28" s="42" t="s">
        <v>73</v>
      </c>
      <c r="D28" s="42">
        <v>80</v>
      </c>
      <c r="E28" s="43">
        <f t="shared" si="7"/>
        <v>0.66666666666666663</v>
      </c>
      <c r="F28" s="42">
        <v>27</v>
      </c>
      <c r="G28" s="43">
        <f t="shared" si="8"/>
        <v>0.24545454545454545</v>
      </c>
      <c r="H28" s="42">
        <v>0</v>
      </c>
      <c r="I28" s="43">
        <f t="shared" si="9"/>
        <v>0</v>
      </c>
      <c r="J28" s="42">
        <v>32</v>
      </c>
      <c r="K28" s="43">
        <f t="shared" si="10"/>
        <v>0.32</v>
      </c>
      <c r="L28" s="42">
        <v>17</v>
      </c>
      <c r="M28" s="43">
        <f t="shared" si="11"/>
        <v>0.21249999999999999</v>
      </c>
      <c r="N28" s="42">
        <v>50</v>
      </c>
      <c r="O28" s="43">
        <f t="shared" si="12"/>
        <v>0.2</v>
      </c>
      <c r="P28" s="32">
        <f t="shared" si="13"/>
        <v>1.644621212121212</v>
      </c>
      <c r="Q28" s="64">
        <v>13</v>
      </c>
    </row>
    <row r="29" spans="1:1024" ht="12" customHeight="1">
      <c r="A29" s="64">
        <v>22</v>
      </c>
      <c r="B29" s="42" t="s">
        <v>77</v>
      </c>
      <c r="C29" s="42" t="s">
        <v>78</v>
      </c>
      <c r="D29" s="42">
        <v>0</v>
      </c>
      <c r="E29" s="43">
        <f t="shared" si="7"/>
        <v>0</v>
      </c>
      <c r="F29" s="42">
        <v>11</v>
      </c>
      <c r="G29" s="43">
        <f t="shared" si="8"/>
        <v>0.1</v>
      </c>
      <c r="H29" s="42">
        <v>0</v>
      </c>
      <c r="I29" s="43">
        <f t="shared" si="9"/>
        <v>0</v>
      </c>
      <c r="J29" s="42">
        <v>0</v>
      </c>
      <c r="K29" s="43">
        <f t="shared" si="10"/>
        <v>0</v>
      </c>
      <c r="L29" s="42">
        <v>0</v>
      </c>
      <c r="M29" s="43">
        <f t="shared" si="11"/>
        <v>0</v>
      </c>
      <c r="N29" s="42">
        <v>0</v>
      </c>
      <c r="O29" s="43">
        <f t="shared" si="12"/>
        <v>0</v>
      </c>
      <c r="P29" s="32">
        <f t="shared" si="13"/>
        <v>0.1</v>
      </c>
      <c r="Q29" s="64">
        <v>14</v>
      </c>
    </row>
    <row r="30" spans="1:1024" s="66" customFormat="1" ht="12" customHeight="1">
      <c r="AMI30"/>
      <c r="AMJ30"/>
    </row>
    <row r="31" spans="1:1024" ht="12" customHeight="1">
      <c r="A31" s="64"/>
      <c r="B31" s="42"/>
      <c r="C31" s="42"/>
      <c r="D31" s="82" t="s">
        <v>131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32"/>
      <c r="Q31" s="64"/>
    </row>
    <row r="32" spans="1:1024" ht="12" customHeight="1">
      <c r="A32" s="59" t="s">
        <v>125</v>
      </c>
      <c r="B32" s="60" t="s">
        <v>2</v>
      </c>
      <c r="C32" s="60" t="s">
        <v>3</v>
      </c>
      <c r="D32" s="61" t="s">
        <v>128</v>
      </c>
      <c r="E32" s="61" t="s">
        <v>25</v>
      </c>
      <c r="F32" s="62" t="s">
        <v>128</v>
      </c>
      <c r="G32" s="62" t="s">
        <v>25</v>
      </c>
      <c r="H32" s="61" t="s">
        <v>128</v>
      </c>
      <c r="I32" s="61" t="s">
        <v>25</v>
      </c>
      <c r="J32" s="62" t="s">
        <v>128</v>
      </c>
      <c r="K32" s="62" t="s">
        <v>25</v>
      </c>
      <c r="L32" s="61" t="s">
        <v>128</v>
      </c>
      <c r="M32" s="61" t="s">
        <v>25</v>
      </c>
      <c r="N32" s="62" t="s">
        <v>128</v>
      </c>
      <c r="O32" s="62" t="s">
        <v>25</v>
      </c>
      <c r="P32" s="63" t="s">
        <v>25</v>
      </c>
      <c r="Q32" s="59" t="s">
        <v>129</v>
      </c>
    </row>
    <row r="33" spans="1:17" ht="12" customHeight="1">
      <c r="A33" s="64">
        <v>16</v>
      </c>
      <c r="B33" s="42" t="s">
        <v>26</v>
      </c>
      <c r="C33" s="42" t="s">
        <v>138</v>
      </c>
      <c r="D33" s="42">
        <v>100</v>
      </c>
      <c r="E33" s="43">
        <f>(D33/120)</f>
        <v>0.83333333333333337</v>
      </c>
      <c r="F33" s="42">
        <v>36</v>
      </c>
      <c r="G33" s="43">
        <f>(F33/110)</f>
        <v>0.32727272727272727</v>
      </c>
      <c r="H33" s="42">
        <v>74</v>
      </c>
      <c r="I33" s="43">
        <f>(H33/220)</f>
        <v>0.33636363636363636</v>
      </c>
      <c r="J33" s="42">
        <v>87</v>
      </c>
      <c r="K33" s="43">
        <f>(J33/100)</f>
        <v>0.87</v>
      </c>
      <c r="L33" s="42">
        <v>55</v>
      </c>
      <c r="M33" s="43">
        <f>(L33/80)</f>
        <v>0.6875</v>
      </c>
      <c r="N33" s="42">
        <v>45</v>
      </c>
      <c r="O33" s="43">
        <f>(N33/100)</f>
        <v>0.45</v>
      </c>
      <c r="P33" s="32">
        <f>E33+G33+I33+K33+M33+O33</f>
        <v>3.5044696969696973</v>
      </c>
      <c r="Q33" s="64">
        <v>1</v>
      </c>
    </row>
    <row r="34" spans="1:17" ht="12" customHeight="1">
      <c r="A34" s="64">
        <v>29</v>
      </c>
      <c r="B34" s="42" t="s">
        <v>28</v>
      </c>
      <c r="C34" s="42" t="s">
        <v>109</v>
      </c>
      <c r="D34" s="42">
        <v>84</v>
      </c>
      <c r="E34" s="43">
        <f>(D34/120)</f>
        <v>0.7</v>
      </c>
      <c r="F34" s="42">
        <v>43</v>
      </c>
      <c r="G34" s="43">
        <f>(F34/110)</f>
        <v>0.39090909090909093</v>
      </c>
      <c r="H34" s="42">
        <v>44</v>
      </c>
      <c r="I34" s="43">
        <f>(H34/220)</f>
        <v>0.2</v>
      </c>
      <c r="J34" s="42">
        <v>77</v>
      </c>
      <c r="K34" s="43">
        <f>(J34/100)</f>
        <v>0.77</v>
      </c>
      <c r="L34" s="42">
        <v>45</v>
      </c>
      <c r="M34" s="43">
        <f>(L34/80)</f>
        <v>0.5625</v>
      </c>
      <c r="N34" s="42">
        <v>45</v>
      </c>
      <c r="O34" s="43">
        <f>(N34/100)</f>
        <v>0.45</v>
      </c>
      <c r="P34" s="32">
        <f>E34+G34+I34+K34+M34+O34</f>
        <v>3.0734090909090908</v>
      </c>
      <c r="Q34" s="64">
        <v>2</v>
      </c>
    </row>
    <row r="35" spans="1:17" ht="12" customHeight="1">
      <c r="A35" s="64">
        <v>24</v>
      </c>
      <c r="B35" s="42" t="s">
        <v>112</v>
      </c>
      <c r="C35" s="42" t="s">
        <v>113</v>
      </c>
      <c r="D35" s="42">
        <v>64</v>
      </c>
      <c r="E35" s="43">
        <f>(D35/120)</f>
        <v>0.53333333333333333</v>
      </c>
      <c r="F35" s="42">
        <v>52</v>
      </c>
      <c r="G35" s="43">
        <f>(F35/110)</f>
        <v>0.47272727272727272</v>
      </c>
      <c r="H35" s="42">
        <v>22</v>
      </c>
      <c r="I35" s="43">
        <f>(H35/220)</f>
        <v>0.1</v>
      </c>
      <c r="J35" s="42">
        <v>73</v>
      </c>
      <c r="K35" s="43">
        <f>(J35/100)</f>
        <v>0.73</v>
      </c>
      <c r="L35" s="42">
        <v>46</v>
      </c>
      <c r="M35" s="43">
        <f>(L35/80)</f>
        <v>0.57499999999999996</v>
      </c>
      <c r="N35" s="42">
        <v>20</v>
      </c>
      <c r="O35" s="43">
        <f>(N35/100)</f>
        <v>0.2</v>
      </c>
      <c r="P35" s="32">
        <f>E35+G35+I35+K35+M35+O35</f>
        <v>2.6110606060606063</v>
      </c>
      <c r="Q35" s="64">
        <v>3</v>
      </c>
    </row>
    <row r="36" spans="1:17" ht="12" customHeight="1">
      <c r="A36" s="64">
        <v>17</v>
      </c>
      <c r="B36" s="42" t="s">
        <v>48</v>
      </c>
      <c r="C36" s="42" t="s">
        <v>91</v>
      </c>
      <c r="D36" s="42">
        <v>65</v>
      </c>
      <c r="E36" s="43">
        <f>(D36/120)</f>
        <v>0.54166666666666663</v>
      </c>
      <c r="F36" s="42">
        <v>29</v>
      </c>
      <c r="G36" s="43">
        <f>(F36/110)</f>
        <v>0.26363636363636361</v>
      </c>
      <c r="H36" s="42">
        <v>31</v>
      </c>
      <c r="I36" s="43">
        <f>(H36/220)</f>
        <v>0.1409090909090909</v>
      </c>
      <c r="J36" s="42">
        <v>46</v>
      </c>
      <c r="K36" s="43">
        <f>(J36/100)</f>
        <v>0.46</v>
      </c>
      <c r="L36" s="42">
        <v>27</v>
      </c>
      <c r="M36" s="43">
        <f>(L36/80)</f>
        <v>0.33750000000000002</v>
      </c>
      <c r="N36" s="42">
        <v>5</v>
      </c>
      <c r="O36" s="43">
        <f>(N36/100)</f>
        <v>0.05</v>
      </c>
      <c r="P36" s="32">
        <f>E36+G36+I36+K36+M36+O36</f>
        <v>1.7937121212121212</v>
      </c>
      <c r="Q36" s="64">
        <v>4</v>
      </c>
    </row>
  </sheetData>
  <mergeCells count="18">
    <mergeCell ref="A1:C1"/>
    <mergeCell ref="D1:O1"/>
    <mergeCell ref="A2:C2"/>
    <mergeCell ref="D2:E2"/>
    <mergeCell ref="F2:G2"/>
    <mergeCell ref="H2:I2"/>
    <mergeCell ref="J2:K2"/>
    <mergeCell ref="L2:M2"/>
    <mergeCell ref="N2:O2"/>
    <mergeCell ref="D31:O31"/>
    <mergeCell ref="P2:Q2"/>
    <mergeCell ref="D13:O13"/>
    <mergeCell ref="D14:E14"/>
    <mergeCell ref="F14:G14"/>
    <mergeCell ref="H14:I14"/>
    <mergeCell ref="J14:K14"/>
    <mergeCell ref="L14:M14"/>
    <mergeCell ref="N14:O1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30"/>
  <sheetViews>
    <sheetView zoomScale="150" zoomScaleNormal="150" workbookViewId="0">
      <selection activeCell="S1" sqref="S1"/>
    </sheetView>
  </sheetViews>
  <sheetFormatPr defaultColWidth="9" defaultRowHeight="15"/>
  <cols>
    <col min="1" max="1" width="5.5703125" style="58" customWidth="1"/>
    <col min="2" max="2" width="9" style="58"/>
    <col min="3" max="3" width="10.28515625" style="58" customWidth="1"/>
    <col min="4" max="4" width="6.5703125" style="58" customWidth="1"/>
    <col min="5" max="5" width="7.28515625" style="58" customWidth="1"/>
    <col min="6" max="6" width="6.5703125" style="58" customWidth="1"/>
    <col min="7" max="7" width="7.28515625" style="58" customWidth="1"/>
    <col min="8" max="8" width="6.5703125" style="58" customWidth="1"/>
    <col min="9" max="9" width="7.28515625" style="58" customWidth="1"/>
    <col min="10" max="10" width="6.5703125" style="58" customWidth="1"/>
    <col min="11" max="11" width="7.28515625" style="58" customWidth="1"/>
    <col min="12" max="12" width="6.5703125" style="58" customWidth="1"/>
    <col min="13" max="13" width="7.28515625" style="58" customWidth="1"/>
    <col min="14" max="14" width="6.5703125" style="58" customWidth="1"/>
    <col min="15" max="15" width="7.7109375" style="58" customWidth="1"/>
    <col min="16" max="16" width="11.5703125" style="58" customWidth="1"/>
    <col min="17" max="17" width="5.85546875" style="58" customWidth="1"/>
    <col min="18" max="18" width="13.5703125" style="58" customWidth="1"/>
    <col min="19" max="1022" width="9" style="58"/>
    <col min="1023" max="1024" width="11.5703125" customWidth="1"/>
  </cols>
  <sheetData>
    <row r="1" spans="1:1024" ht="12" customHeight="1">
      <c r="A1" s="86"/>
      <c r="B1" s="86"/>
      <c r="C1" s="86"/>
      <c r="D1" s="82" t="s">
        <v>116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42"/>
      <c r="Q1" s="42"/>
    </row>
    <row r="2" spans="1:1024" ht="12" customHeight="1">
      <c r="A2" s="86" t="s">
        <v>117</v>
      </c>
      <c r="B2" s="86"/>
      <c r="C2" s="86"/>
      <c r="D2" s="84" t="s">
        <v>118</v>
      </c>
      <c r="E2" s="84"/>
      <c r="F2" s="85" t="s">
        <v>119</v>
      </c>
      <c r="G2" s="85"/>
      <c r="H2" s="84" t="s">
        <v>120</v>
      </c>
      <c r="I2" s="84"/>
      <c r="J2" s="85" t="s">
        <v>121</v>
      </c>
      <c r="K2" s="85"/>
      <c r="L2" s="84" t="s">
        <v>122</v>
      </c>
      <c r="M2" s="84"/>
      <c r="N2" s="85" t="s">
        <v>123</v>
      </c>
      <c r="O2" s="85"/>
      <c r="P2" s="83" t="s">
        <v>124</v>
      </c>
      <c r="Q2" s="83"/>
    </row>
    <row r="3" spans="1:1024" ht="12" customHeight="1">
      <c r="A3" s="59" t="s">
        <v>125</v>
      </c>
      <c r="B3" s="60" t="s">
        <v>2</v>
      </c>
      <c r="C3" s="60" t="s">
        <v>3</v>
      </c>
      <c r="D3" s="61" t="s">
        <v>128</v>
      </c>
      <c r="E3" s="61" t="s">
        <v>25</v>
      </c>
      <c r="F3" s="62" t="s">
        <v>128</v>
      </c>
      <c r="G3" s="62" t="s">
        <v>25</v>
      </c>
      <c r="H3" s="61" t="s">
        <v>128</v>
      </c>
      <c r="I3" s="61" t="s">
        <v>25</v>
      </c>
      <c r="J3" s="62" t="s">
        <v>128</v>
      </c>
      <c r="K3" s="62" t="s">
        <v>25</v>
      </c>
      <c r="L3" s="61" t="s">
        <v>128</v>
      </c>
      <c r="M3" s="61" t="s">
        <v>25</v>
      </c>
      <c r="N3" s="62" t="s">
        <v>128</v>
      </c>
      <c r="O3" s="62" t="s">
        <v>25</v>
      </c>
      <c r="P3" s="63" t="s">
        <v>25</v>
      </c>
      <c r="Q3" s="59" t="s">
        <v>129</v>
      </c>
    </row>
    <row r="4" spans="1:1024" ht="12" customHeight="1">
      <c r="A4" s="64">
        <v>8</v>
      </c>
      <c r="B4" s="42" t="s">
        <v>26</v>
      </c>
      <c r="C4" s="42" t="s">
        <v>27</v>
      </c>
      <c r="D4" s="42">
        <v>114</v>
      </c>
      <c r="E4" s="43">
        <f>(D4/120)</f>
        <v>0.95</v>
      </c>
      <c r="F4" s="42">
        <v>98</v>
      </c>
      <c r="G4" s="43">
        <f>(F4/110)</f>
        <v>0.89090909090909087</v>
      </c>
      <c r="H4" s="42">
        <v>142</v>
      </c>
      <c r="I4" s="43">
        <f>(H4/220)</f>
        <v>0.6454545454545455</v>
      </c>
      <c r="J4" s="42">
        <v>75</v>
      </c>
      <c r="K4" s="43">
        <f>(J4/100)</f>
        <v>0.75</v>
      </c>
      <c r="L4" s="42">
        <v>75</v>
      </c>
      <c r="M4" s="43">
        <f>(L4/80)</f>
        <v>0.9375</v>
      </c>
      <c r="N4" s="42">
        <v>65</v>
      </c>
      <c r="O4" s="43">
        <f>(N4/100)</f>
        <v>0.65</v>
      </c>
      <c r="P4" s="32">
        <f>E4+G4+I4+K4+M4+O4</f>
        <v>4.8238636363636367</v>
      </c>
      <c r="Q4" s="64">
        <v>1</v>
      </c>
    </row>
    <row r="5" spans="1:1024" ht="12" customHeight="1">
      <c r="A5" s="64">
        <v>14</v>
      </c>
      <c r="B5" s="42" t="s">
        <v>28</v>
      </c>
      <c r="C5" s="42" t="s">
        <v>31</v>
      </c>
      <c r="D5" s="42">
        <v>115</v>
      </c>
      <c r="E5" s="43">
        <f>(D5/120)</f>
        <v>0.95833333333333337</v>
      </c>
      <c r="F5" s="42">
        <v>104</v>
      </c>
      <c r="G5" s="43">
        <f>(F5/110)</f>
        <v>0.94545454545454544</v>
      </c>
      <c r="H5" s="42">
        <v>174</v>
      </c>
      <c r="I5" s="43">
        <f>(H5/220)</f>
        <v>0.79090909090909089</v>
      </c>
      <c r="J5" s="42">
        <v>60</v>
      </c>
      <c r="K5" s="43">
        <f>(J5/100)</f>
        <v>0.6</v>
      </c>
      <c r="L5" s="42">
        <v>80</v>
      </c>
      <c r="M5" s="43">
        <f>(L5/80)</f>
        <v>1</v>
      </c>
      <c r="N5" s="42">
        <v>35</v>
      </c>
      <c r="O5" s="43">
        <f>(N5/100)</f>
        <v>0.35</v>
      </c>
      <c r="P5" s="32">
        <f>E5+G5+I5+K5+M5+O5</f>
        <v>4.6446969696969695</v>
      </c>
      <c r="Q5" s="64">
        <v>2</v>
      </c>
    </row>
    <row r="6" spans="1:1024" ht="12" customHeight="1">
      <c r="A6" s="64">
        <v>13</v>
      </c>
      <c r="B6" s="42" t="s">
        <v>34</v>
      </c>
      <c r="C6" s="42" t="s">
        <v>35</v>
      </c>
      <c r="D6" s="42">
        <v>117</v>
      </c>
      <c r="E6" s="43">
        <f>(D6/120)</f>
        <v>0.97499999999999998</v>
      </c>
      <c r="F6" s="42">
        <v>104</v>
      </c>
      <c r="G6" s="43">
        <f>(F6/110)</f>
        <v>0.94545454545454544</v>
      </c>
      <c r="H6" s="42">
        <v>124</v>
      </c>
      <c r="I6" s="43">
        <f>(H6/220)</f>
        <v>0.5636363636363636</v>
      </c>
      <c r="J6" s="42">
        <v>59</v>
      </c>
      <c r="K6" s="43">
        <f>(J6/100)</f>
        <v>0.59</v>
      </c>
      <c r="L6" s="42">
        <v>65</v>
      </c>
      <c r="M6" s="43">
        <f>(L6/80)</f>
        <v>0.8125</v>
      </c>
      <c r="N6" s="42">
        <v>70</v>
      </c>
      <c r="O6" s="43">
        <f>(N6/100)</f>
        <v>0.7</v>
      </c>
      <c r="P6" s="32">
        <f>E6+G6+I6+K6+M6+O6</f>
        <v>4.5865909090909085</v>
      </c>
      <c r="Q6" s="64">
        <v>3</v>
      </c>
    </row>
    <row r="7" spans="1:1024" ht="12" customHeight="1">
      <c r="A7" s="64">
        <v>19</v>
      </c>
      <c r="B7" s="42" t="s">
        <v>28</v>
      </c>
      <c r="C7" s="42" t="s">
        <v>29</v>
      </c>
      <c r="D7" s="42">
        <v>115</v>
      </c>
      <c r="E7" s="43">
        <f>(D7/120)</f>
        <v>0.95833333333333337</v>
      </c>
      <c r="F7" s="42">
        <v>104</v>
      </c>
      <c r="G7" s="43">
        <f>(F7/110)</f>
        <v>0.94545454545454544</v>
      </c>
      <c r="H7" s="42">
        <v>87</v>
      </c>
      <c r="I7" s="43">
        <f>(H7/220)</f>
        <v>0.39545454545454545</v>
      </c>
      <c r="J7" s="42">
        <v>67</v>
      </c>
      <c r="K7" s="43">
        <f>(J7/100)</f>
        <v>0.67</v>
      </c>
      <c r="L7" s="42">
        <v>80</v>
      </c>
      <c r="M7" s="43">
        <f>(L7/80)</f>
        <v>1</v>
      </c>
      <c r="N7" s="42">
        <v>60</v>
      </c>
      <c r="O7" s="43">
        <f>(N7/100)</f>
        <v>0.6</v>
      </c>
      <c r="P7" s="32">
        <f>E7+G7+I7+K7+M7+O7</f>
        <v>4.5692424242424243</v>
      </c>
      <c r="Q7" s="64">
        <v>4</v>
      </c>
    </row>
    <row r="8" spans="1:1024" ht="12" customHeight="1">
      <c r="A8" s="64">
        <v>6</v>
      </c>
      <c r="B8" s="42" t="s">
        <v>36</v>
      </c>
      <c r="C8" s="42" t="s">
        <v>37</v>
      </c>
      <c r="D8" s="42">
        <v>110</v>
      </c>
      <c r="E8" s="43">
        <f>(D8/120)</f>
        <v>0.91666666666666663</v>
      </c>
      <c r="F8" s="42">
        <v>98</v>
      </c>
      <c r="G8" s="43">
        <f>(F8/110)</f>
        <v>0.89090909090909087</v>
      </c>
      <c r="H8" s="42">
        <v>141</v>
      </c>
      <c r="I8" s="43">
        <f>(H8/220)</f>
        <v>0.64090909090909087</v>
      </c>
      <c r="J8" s="42">
        <v>41</v>
      </c>
      <c r="K8" s="43">
        <f>(J8/100)</f>
        <v>0.41</v>
      </c>
      <c r="L8" s="42">
        <v>75</v>
      </c>
      <c r="M8" s="43">
        <f>(L8/80)</f>
        <v>0.9375</v>
      </c>
      <c r="N8" s="42">
        <v>75</v>
      </c>
      <c r="O8" s="43">
        <f>(N8/100)</f>
        <v>0.75</v>
      </c>
      <c r="P8" s="32">
        <f>E8+G8+I8+K8+M8+O8</f>
        <v>4.5459848484848484</v>
      </c>
      <c r="Q8" s="64">
        <v>5</v>
      </c>
    </row>
    <row r="9" spans="1:1024" ht="12" customHeight="1">
      <c r="A9" s="64">
        <v>3</v>
      </c>
      <c r="B9" s="42" t="s">
        <v>28</v>
      </c>
      <c r="C9" s="42" t="s">
        <v>32</v>
      </c>
      <c r="D9" s="42">
        <v>116</v>
      </c>
      <c r="E9" s="43">
        <f>(D9/120)</f>
        <v>0.96666666666666667</v>
      </c>
      <c r="F9" s="42">
        <v>81</v>
      </c>
      <c r="G9" s="43">
        <f>(F9/110)</f>
        <v>0.73636363636363633</v>
      </c>
      <c r="H9" s="42">
        <v>91</v>
      </c>
      <c r="I9" s="43">
        <f>(H9/220)</f>
        <v>0.41363636363636364</v>
      </c>
      <c r="J9" s="42">
        <v>47</v>
      </c>
      <c r="K9" s="43">
        <f>(J9/100)</f>
        <v>0.47</v>
      </c>
      <c r="L9" s="42">
        <v>79</v>
      </c>
      <c r="M9" s="43">
        <f>(L9/80)</f>
        <v>0.98750000000000004</v>
      </c>
      <c r="N9" s="42">
        <v>65</v>
      </c>
      <c r="O9" s="43">
        <f>(N9/100)</f>
        <v>0.65</v>
      </c>
      <c r="P9" s="32">
        <f>E9+G9+I9+K9+M9+O9</f>
        <v>4.2241666666666671</v>
      </c>
      <c r="Q9" s="64">
        <v>6</v>
      </c>
    </row>
    <row r="10" spans="1:1024" ht="12" customHeight="1">
      <c r="A10" s="64">
        <v>18</v>
      </c>
      <c r="B10" s="42" t="s">
        <v>44</v>
      </c>
      <c r="C10" s="42" t="s">
        <v>46</v>
      </c>
      <c r="D10" s="42">
        <v>109</v>
      </c>
      <c r="E10" s="43">
        <f>(D10/120)</f>
        <v>0.90833333333333333</v>
      </c>
      <c r="F10" s="42">
        <v>50</v>
      </c>
      <c r="G10" s="43">
        <f>(F10/110)</f>
        <v>0.45454545454545453</v>
      </c>
      <c r="H10" s="42">
        <v>113</v>
      </c>
      <c r="I10" s="43">
        <f>(H10/220)</f>
        <v>0.51363636363636367</v>
      </c>
      <c r="J10" s="42">
        <v>58</v>
      </c>
      <c r="K10" s="43">
        <f>(J10/100)</f>
        <v>0.57999999999999996</v>
      </c>
      <c r="L10" s="42">
        <v>75</v>
      </c>
      <c r="M10" s="43">
        <f>(L10/80)</f>
        <v>0.9375</v>
      </c>
      <c r="N10" s="42">
        <v>65</v>
      </c>
      <c r="O10" s="43">
        <f>(N10/100)</f>
        <v>0.65</v>
      </c>
      <c r="P10" s="32">
        <f>E10+G10+I10+K10+M10+O10</f>
        <v>4.0440151515151515</v>
      </c>
      <c r="Q10" s="64">
        <v>7</v>
      </c>
    </row>
    <row r="11" spans="1:1024" ht="12" customHeight="1">
      <c r="A11" s="64">
        <v>2</v>
      </c>
      <c r="B11" s="42" t="s">
        <v>34</v>
      </c>
      <c r="C11" s="42" t="s">
        <v>47</v>
      </c>
      <c r="D11" s="42">
        <v>112</v>
      </c>
      <c r="E11" s="43">
        <f>(D11/120)</f>
        <v>0.93333333333333335</v>
      </c>
      <c r="F11" s="42">
        <v>68</v>
      </c>
      <c r="G11" s="43">
        <f>(F11/110)</f>
        <v>0.61818181818181817</v>
      </c>
      <c r="H11" s="42">
        <v>108</v>
      </c>
      <c r="I11" s="43">
        <f>(H11/220)</f>
        <v>0.49090909090909091</v>
      </c>
      <c r="J11" s="42">
        <v>63</v>
      </c>
      <c r="K11" s="43">
        <f>(J11/100)</f>
        <v>0.63</v>
      </c>
      <c r="L11" s="42">
        <v>45</v>
      </c>
      <c r="M11" s="43">
        <f>(L11/80)</f>
        <v>0.5625</v>
      </c>
      <c r="N11" s="42">
        <v>55</v>
      </c>
      <c r="O11" s="43">
        <f>(N11/100)</f>
        <v>0.55000000000000004</v>
      </c>
      <c r="P11" s="32">
        <f>E11+G11+I11+K11+M11+O11</f>
        <v>3.7849242424242426</v>
      </c>
      <c r="Q11" s="64">
        <v>8</v>
      </c>
    </row>
    <row r="12" spans="1:1024" ht="12" customHeight="1">
      <c r="A12" s="64">
        <v>5</v>
      </c>
      <c r="B12" s="42" t="s">
        <v>42</v>
      </c>
      <c r="C12" s="42" t="s">
        <v>43</v>
      </c>
      <c r="D12" s="42">
        <v>99</v>
      </c>
      <c r="E12" s="43">
        <f>(D12/120)</f>
        <v>0.82499999999999996</v>
      </c>
      <c r="F12" s="42">
        <v>92</v>
      </c>
      <c r="G12" s="43">
        <f>(F12/110)</f>
        <v>0.83636363636363631</v>
      </c>
      <c r="H12" s="42">
        <v>82</v>
      </c>
      <c r="I12" s="43">
        <f>(H12/220)</f>
        <v>0.37272727272727274</v>
      </c>
      <c r="J12" s="42">
        <v>62</v>
      </c>
      <c r="K12" s="43">
        <f>(J12/100)</f>
        <v>0.62</v>
      </c>
      <c r="L12" s="42">
        <v>54</v>
      </c>
      <c r="M12" s="43">
        <f>(L12/80)</f>
        <v>0.67500000000000004</v>
      </c>
      <c r="N12" s="42">
        <v>40</v>
      </c>
      <c r="O12" s="43">
        <f>(N12/100)</f>
        <v>0.4</v>
      </c>
      <c r="P12" s="32">
        <f>E12+G12+I12+K12+M12+O12</f>
        <v>3.729090909090909</v>
      </c>
      <c r="Q12" s="64">
        <v>9</v>
      </c>
    </row>
    <row r="13" spans="1:1024" ht="12" customHeight="1">
      <c r="A13" s="64">
        <v>12</v>
      </c>
      <c r="B13" s="42" t="s">
        <v>44</v>
      </c>
      <c r="C13" s="42" t="s">
        <v>45</v>
      </c>
      <c r="D13" s="42">
        <v>115</v>
      </c>
      <c r="E13" s="43">
        <f>(D13/120)</f>
        <v>0.95833333333333337</v>
      </c>
      <c r="F13" s="42">
        <v>86</v>
      </c>
      <c r="G13" s="43">
        <f>(F13/110)</f>
        <v>0.78181818181818186</v>
      </c>
      <c r="H13" s="42">
        <v>66</v>
      </c>
      <c r="I13" s="43">
        <f>(H13/220)</f>
        <v>0.3</v>
      </c>
      <c r="J13" s="42">
        <v>16</v>
      </c>
      <c r="K13" s="43">
        <f>(J13/100)</f>
        <v>0.16</v>
      </c>
      <c r="L13" s="42">
        <v>75</v>
      </c>
      <c r="M13" s="43">
        <f>(L13/80)</f>
        <v>0.9375</v>
      </c>
      <c r="N13" s="42">
        <v>35</v>
      </c>
      <c r="O13" s="43">
        <f>(N13/100)</f>
        <v>0.35</v>
      </c>
      <c r="P13" s="32">
        <f>E13+G13+I13+K13+M13+O13</f>
        <v>3.4876515151515153</v>
      </c>
      <c r="Q13" s="64">
        <v>10</v>
      </c>
    </row>
    <row r="14" spans="1:1024" ht="12" customHeight="1">
      <c r="A14" s="64">
        <v>9</v>
      </c>
      <c r="B14" s="42" t="s">
        <v>50</v>
      </c>
      <c r="C14" s="42" t="s">
        <v>51</v>
      </c>
      <c r="D14" s="42">
        <v>110</v>
      </c>
      <c r="E14" s="43">
        <f>(D14/120)</f>
        <v>0.91666666666666663</v>
      </c>
      <c r="F14" s="42">
        <v>57</v>
      </c>
      <c r="G14" s="43">
        <f>(F14/110)</f>
        <v>0.51818181818181819</v>
      </c>
      <c r="H14" s="42">
        <v>76</v>
      </c>
      <c r="I14" s="43">
        <f>(H14/220)</f>
        <v>0.34545454545454546</v>
      </c>
      <c r="J14" s="42">
        <v>44</v>
      </c>
      <c r="K14" s="43">
        <f>(J14/100)</f>
        <v>0.44</v>
      </c>
      <c r="L14" s="42">
        <v>40</v>
      </c>
      <c r="M14" s="43">
        <f>(L14/80)</f>
        <v>0.5</v>
      </c>
      <c r="N14" s="42">
        <v>50</v>
      </c>
      <c r="O14" s="43">
        <f>(N14/100)</f>
        <v>0.5</v>
      </c>
      <c r="P14" s="32">
        <f>E14+G14+I14+K14+M14+O14</f>
        <v>3.2203030303030302</v>
      </c>
      <c r="Q14" s="64">
        <v>11</v>
      </c>
    </row>
    <row r="15" spans="1:1024" s="66" customFormat="1" ht="12" customHeight="1">
      <c r="A15" s="65"/>
      <c r="E15" s="67"/>
      <c r="G15" s="67"/>
      <c r="I15" s="67"/>
      <c r="K15" s="67"/>
      <c r="M15" s="67"/>
      <c r="O15" s="67"/>
      <c r="P15" s="68"/>
      <c r="Q15" s="65"/>
      <c r="AMI15"/>
      <c r="AMJ15"/>
    </row>
    <row r="16" spans="1:1024" ht="12" customHeight="1">
      <c r="A16" s="64"/>
      <c r="B16" s="42"/>
      <c r="C16" s="42"/>
      <c r="D16" s="82" t="s">
        <v>130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32"/>
      <c r="Q16" s="64"/>
    </row>
    <row r="17" spans="1:1024" ht="12" customHeight="1">
      <c r="A17" s="64"/>
      <c r="B17" s="42"/>
      <c r="C17" s="42"/>
      <c r="D17" s="84" t="s">
        <v>118</v>
      </c>
      <c r="E17" s="84"/>
      <c r="F17" s="85" t="s">
        <v>119</v>
      </c>
      <c r="G17" s="85"/>
      <c r="H17" s="84" t="s">
        <v>120</v>
      </c>
      <c r="I17" s="84"/>
      <c r="J17" s="85" t="s">
        <v>121</v>
      </c>
      <c r="K17" s="85"/>
      <c r="L17" s="84" t="s">
        <v>122</v>
      </c>
      <c r="M17" s="84"/>
      <c r="N17" s="85" t="s">
        <v>133</v>
      </c>
      <c r="O17" s="85"/>
      <c r="P17" s="32"/>
      <c r="Q17" s="64"/>
    </row>
    <row r="18" spans="1:1024" ht="12" customHeight="1">
      <c r="A18" s="59" t="s">
        <v>125</v>
      </c>
      <c r="B18" s="60" t="s">
        <v>2</v>
      </c>
      <c r="C18" s="60" t="s">
        <v>3</v>
      </c>
      <c r="D18" s="61" t="s">
        <v>128</v>
      </c>
      <c r="E18" s="61" t="s">
        <v>25</v>
      </c>
      <c r="F18" s="62" t="s">
        <v>128</v>
      </c>
      <c r="G18" s="62" t="s">
        <v>25</v>
      </c>
      <c r="H18" s="61" t="s">
        <v>128</v>
      </c>
      <c r="I18" s="61" t="s">
        <v>25</v>
      </c>
      <c r="J18" s="62" t="s">
        <v>128</v>
      </c>
      <c r="K18" s="62" t="s">
        <v>25</v>
      </c>
      <c r="L18" s="61" t="s">
        <v>128</v>
      </c>
      <c r="M18" s="61" t="s">
        <v>25</v>
      </c>
      <c r="N18" s="62" t="s">
        <v>128</v>
      </c>
      <c r="O18" s="62" t="s">
        <v>25</v>
      </c>
      <c r="P18" s="63" t="s">
        <v>25</v>
      </c>
      <c r="Q18" s="59" t="s">
        <v>129</v>
      </c>
    </row>
    <row r="19" spans="1:1024" ht="12" customHeight="1">
      <c r="A19" s="64">
        <v>11</v>
      </c>
      <c r="B19" s="42" t="s">
        <v>28</v>
      </c>
      <c r="C19" s="42" t="s">
        <v>32</v>
      </c>
      <c r="D19" s="42">
        <v>113</v>
      </c>
      <c r="E19" s="43">
        <f>(D19/120)</f>
        <v>0.94166666666666665</v>
      </c>
      <c r="F19" s="42">
        <v>98</v>
      </c>
      <c r="G19" s="43">
        <f>(F19/110)</f>
        <v>0.89090909090909087</v>
      </c>
      <c r="H19" s="42">
        <v>102</v>
      </c>
      <c r="I19" s="43">
        <f>(H19/220)</f>
        <v>0.46363636363636362</v>
      </c>
      <c r="J19" s="42">
        <v>56</v>
      </c>
      <c r="K19" s="43">
        <f>(J19/100)</f>
        <v>0.56000000000000005</v>
      </c>
      <c r="L19" s="42">
        <v>65</v>
      </c>
      <c r="M19" s="43">
        <f>(L19/80)</f>
        <v>0.8125</v>
      </c>
      <c r="N19" s="42">
        <v>220</v>
      </c>
      <c r="O19" s="43">
        <f>(N19/250)</f>
        <v>0.88</v>
      </c>
      <c r="P19" s="32">
        <f>E19+G19+I19+K19+M19+O19</f>
        <v>4.5487121212121213</v>
      </c>
      <c r="Q19" s="64">
        <v>1</v>
      </c>
    </row>
    <row r="20" spans="1:1024" ht="12" customHeight="1">
      <c r="A20" s="64">
        <v>20</v>
      </c>
      <c r="B20" s="42" t="s">
        <v>68</v>
      </c>
      <c r="C20" s="42" t="s">
        <v>69</v>
      </c>
      <c r="D20" s="42">
        <v>113</v>
      </c>
      <c r="E20" s="43">
        <f>(D20/120)</f>
        <v>0.94166666666666665</v>
      </c>
      <c r="F20" s="42">
        <v>101</v>
      </c>
      <c r="G20" s="43">
        <f>(F20/110)</f>
        <v>0.91818181818181821</v>
      </c>
      <c r="H20" s="42">
        <v>103</v>
      </c>
      <c r="I20" s="43">
        <f>(H20/220)</f>
        <v>0.4681818181818182</v>
      </c>
      <c r="J20" s="42">
        <v>39</v>
      </c>
      <c r="K20" s="43">
        <f>(J20/100)</f>
        <v>0.39</v>
      </c>
      <c r="L20" s="42">
        <v>66</v>
      </c>
      <c r="M20" s="43">
        <f>(L20/80)</f>
        <v>0.82499999999999996</v>
      </c>
      <c r="N20" s="42">
        <v>200</v>
      </c>
      <c r="O20" s="43">
        <f>(N20/250)</f>
        <v>0.8</v>
      </c>
      <c r="P20" s="32">
        <f>E20+G20+I20+K20+M20+O20</f>
        <v>4.3430303030303028</v>
      </c>
      <c r="Q20" s="64">
        <v>2</v>
      </c>
    </row>
    <row r="21" spans="1:1024" ht="12" customHeight="1">
      <c r="A21" s="64">
        <v>7</v>
      </c>
      <c r="B21" s="42" t="s">
        <v>38</v>
      </c>
      <c r="C21" s="42" t="s">
        <v>39</v>
      </c>
      <c r="D21" s="42">
        <v>108</v>
      </c>
      <c r="E21" s="43">
        <f>(D21/120)</f>
        <v>0.9</v>
      </c>
      <c r="F21" s="42">
        <v>91</v>
      </c>
      <c r="G21" s="43">
        <f>(F21/110)</f>
        <v>0.82727272727272727</v>
      </c>
      <c r="H21" s="42">
        <v>115</v>
      </c>
      <c r="I21" s="43">
        <f>(H21/220)</f>
        <v>0.52272727272727271</v>
      </c>
      <c r="J21" s="42">
        <v>71</v>
      </c>
      <c r="K21" s="43">
        <f>(J21/100)</f>
        <v>0.71</v>
      </c>
      <c r="L21" s="42">
        <v>66</v>
      </c>
      <c r="M21" s="43">
        <f>(L21/80)</f>
        <v>0.82499999999999996</v>
      </c>
      <c r="N21" s="42">
        <v>120</v>
      </c>
      <c r="O21" s="43">
        <f>(N21/250)</f>
        <v>0.48</v>
      </c>
      <c r="P21" s="32">
        <f>E21+G21+I21+K21+M21+O21</f>
        <v>4.2650000000000006</v>
      </c>
      <c r="Q21" s="64">
        <v>3</v>
      </c>
    </row>
    <row r="22" spans="1:1024" ht="12" customHeight="1">
      <c r="A22" s="64">
        <v>17</v>
      </c>
      <c r="B22" s="42" t="s">
        <v>44</v>
      </c>
      <c r="C22" s="42" t="s">
        <v>70</v>
      </c>
      <c r="D22" s="42">
        <v>95</v>
      </c>
      <c r="E22" s="43">
        <f>(D22/120)</f>
        <v>0.79166666666666663</v>
      </c>
      <c r="F22" s="42">
        <v>78</v>
      </c>
      <c r="G22" s="43">
        <f>(F22/110)</f>
        <v>0.70909090909090911</v>
      </c>
      <c r="H22" s="42">
        <v>101</v>
      </c>
      <c r="I22" s="43">
        <f>(H22/220)</f>
        <v>0.45909090909090911</v>
      </c>
      <c r="J22" s="42">
        <v>49</v>
      </c>
      <c r="K22" s="43">
        <f>(J22/100)</f>
        <v>0.49</v>
      </c>
      <c r="L22" s="42">
        <v>69</v>
      </c>
      <c r="M22" s="43">
        <f>(L22/80)</f>
        <v>0.86250000000000004</v>
      </c>
      <c r="N22" s="42">
        <v>230</v>
      </c>
      <c r="O22" s="43">
        <f>(N22/250)</f>
        <v>0.92</v>
      </c>
      <c r="P22" s="32">
        <f>E22+G22+I22+K22+M22+O22</f>
        <v>4.2323484848484849</v>
      </c>
      <c r="Q22" s="64">
        <v>4</v>
      </c>
      <c r="S22" s="58" t="s">
        <v>159</v>
      </c>
    </row>
    <row r="23" spans="1:1024" ht="12" customHeight="1">
      <c r="A23" s="42">
        <v>1</v>
      </c>
      <c r="B23" s="42" t="s">
        <v>28</v>
      </c>
      <c r="C23" s="42" t="s">
        <v>74</v>
      </c>
      <c r="D23" s="42">
        <v>102</v>
      </c>
      <c r="E23" s="43">
        <f>(D23/120)</f>
        <v>0.85</v>
      </c>
      <c r="F23" s="42">
        <v>74</v>
      </c>
      <c r="G23" s="43">
        <f>(F23/110)</f>
        <v>0.67272727272727273</v>
      </c>
      <c r="H23" s="42">
        <v>23</v>
      </c>
      <c r="I23" s="43">
        <f>(H23/220)</f>
        <v>0.10454545454545454</v>
      </c>
      <c r="J23" s="42">
        <v>46</v>
      </c>
      <c r="K23" s="43">
        <f>(J23/100)</f>
        <v>0.46</v>
      </c>
      <c r="L23" s="42">
        <v>55</v>
      </c>
      <c r="M23" s="43">
        <f>(L23/80)</f>
        <v>0.6875</v>
      </c>
      <c r="N23" s="42">
        <v>140</v>
      </c>
      <c r="O23" s="43">
        <f>(N23/250)</f>
        <v>0.56000000000000005</v>
      </c>
      <c r="P23" s="32">
        <f>E23+G23+I23+K23+M23+O23</f>
        <v>3.3347727272727274</v>
      </c>
      <c r="Q23" s="64">
        <v>5</v>
      </c>
    </row>
    <row r="24" spans="1:1024" ht="12" customHeight="1">
      <c r="A24" s="64">
        <v>4</v>
      </c>
      <c r="B24" s="42" t="s">
        <v>48</v>
      </c>
      <c r="C24" s="42" t="s">
        <v>73</v>
      </c>
      <c r="D24" s="42">
        <v>106</v>
      </c>
      <c r="E24" s="43">
        <f>(D24/120)</f>
        <v>0.8833333333333333</v>
      </c>
      <c r="F24" s="42">
        <v>58</v>
      </c>
      <c r="G24" s="43">
        <f>(F24/110)</f>
        <v>0.52727272727272723</v>
      </c>
      <c r="H24" s="42">
        <v>69</v>
      </c>
      <c r="I24" s="43">
        <f>(H24/220)</f>
        <v>0.31363636363636366</v>
      </c>
      <c r="J24" s="42">
        <v>36</v>
      </c>
      <c r="K24" s="43">
        <f>(J24/100)</f>
        <v>0.36</v>
      </c>
      <c r="L24" s="42">
        <v>42</v>
      </c>
      <c r="M24" s="43">
        <f>(L24/80)</f>
        <v>0.52500000000000002</v>
      </c>
      <c r="N24" s="42">
        <v>140</v>
      </c>
      <c r="O24" s="43">
        <f>(N24/250)</f>
        <v>0.56000000000000005</v>
      </c>
      <c r="P24" s="32">
        <f>E24+G24+I24+K24+M24+O24</f>
        <v>3.1692424242424244</v>
      </c>
      <c r="Q24" s="64">
        <v>6</v>
      </c>
    </row>
    <row r="25" spans="1:1024" s="66" customFormat="1" ht="12" customHeight="1">
      <c r="A25" s="65">
        <v>21</v>
      </c>
      <c r="B25" s="66" t="s">
        <v>75</v>
      </c>
      <c r="C25" s="66" t="s">
        <v>76</v>
      </c>
      <c r="D25" s="42">
        <v>103</v>
      </c>
      <c r="E25" s="43">
        <f>(D25/120)</f>
        <v>0.85833333333333328</v>
      </c>
      <c r="F25" s="42">
        <v>8</v>
      </c>
      <c r="G25" s="43">
        <f>(F25/110)</f>
        <v>7.2727272727272724E-2</v>
      </c>
      <c r="H25" s="42">
        <v>45</v>
      </c>
      <c r="I25" s="43">
        <f>(H25/220)</f>
        <v>0.20454545454545456</v>
      </c>
      <c r="J25" s="42">
        <v>10</v>
      </c>
      <c r="K25" s="43">
        <f>(J25/100)</f>
        <v>0.1</v>
      </c>
      <c r="L25" s="42">
        <v>31</v>
      </c>
      <c r="M25" s="43">
        <f>(L25/80)</f>
        <v>0.38750000000000001</v>
      </c>
      <c r="N25" s="42">
        <v>60</v>
      </c>
      <c r="O25" s="43">
        <f>(N25/250)</f>
        <v>0.24</v>
      </c>
      <c r="P25" s="32">
        <f>E25+G25+I25+K25+M25+O25</f>
        <v>1.8631060606060605</v>
      </c>
      <c r="Q25" s="64">
        <v>7</v>
      </c>
      <c r="AMI25"/>
      <c r="AMJ25"/>
    </row>
    <row r="26" spans="1:1024" ht="12" customHeight="1">
      <c r="A26" s="64"/>
      <c r="B26" s="42"/>
      <c r="C26" s="42"/>
      <c r="D26" s="82" t="s">
        <v>131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32"/>
      <c r="Q26" s="64"/>
    </row>
    <row r="27" spans="1:1024" ht="12" customHeight="1">
      <c r="A27" s="59" t="s">
        <v>125</v>
      </c>
      <c r="B27" s="60" t="s">
        <v>2</v>
      </c>
      <c r="C27" s="60" t="s">
        <v>3</v>
      </c>
      <c r="D27" s="61" t="s">
        <v>128</v>
      </c>
      <c r="E27" s="61" t="s">
        <v>25</v>
      </c>
      <c r="F27" s="62" t="s">
        <v>128</v>
      </c>
      <c r="G27" s="62" t="s">
        <v>25</v>
      </c>
      <c r="H27" s="61" t="s">
        <v>128</v>
      </c>
      <c r="I27" s="61" t="s">
        <v>25</v>
      </c>
      <c r="J27" s="62" t="s">
        <v>128</v>
      </c>
      <c r="K27" s="62" t="s">
        <v>25</v>
      </c>
      <c r="L27" s="61" t="s">
        <v>128</v>
      </c>
      <c r="M27" s="61" t="s">
        <v>25</v>
      </c>
      <c r="N27" s="62" t="s">
        <v>128</v>
      </c>
      <c r="O27" s="62" t="s">
        <v>25</v>
      </c>
      <c r="P27" s="63" t="s">
        <v>25</v>
      </c>
      <c r="Q27" s="59" t="s">
        <v>129</v>
      </c>
    </row>
    <row r="28" spans="1:1024" ht="12" customHeight="1">
      <c r="A28" s="64">
        <v>10</v>
      </c>
      <c r="B28" s="42" t="s">
        <v>65</v>
      </c>
      <c r="C28" s="42" t="s">
        <v>155</v>
      </c>
      <c r="D28" s="42">
        <v>109</v>
      </c>
      <c r="E28" s="43">
        <f>(D28/120)</f>
        <v>0.90833333333333333</v>
      </c>
      <c r="F28" s="42">
        <v>86</v>
      </c>
      <c r="G28" s="43">
        <f>(F28/110)</f>
        <v>0.78181818181818186</v>
      </c>
      <c r="H28" s="42">
        <v>106</v>
      </c>
      <c r="I28" s="43">
        <f>(H28/220)</f>
        <v>0.48181818181818181</v>
      </c>
      <c r="J28" s="42">
        <v>97</v>
      </c>
      <c r="K28" s="43">
        <f>(J28/100)</f>
        <v>0.97</v>
      </c>
      <c r="L28" s="42">
        <v>70</v>
      </c>
      <c r="M28" s="43">
        <f>(L28/80)</f>
        <v>0.875</v>
      </c>
      <c r="N28" s="42">
        <v>35</v>
      </c>
      <c r="O28" s="43">
        <f>(N28/100)</f>
        <v>0.35</v>
      </c>
      <c r="P28" s="32">
        <f>E28+G28+I28+K28+M28+O28</f>
        <v>4.3669696969696963</v>
      </c>
      <c r="Q28" s="64">
        <v>1</v>
      </c>
    </row>
    <row r="29" spans="1:1024" ht="12" customHeight="1">
      <c r="A29" s="64">
        <v>16</v>
      </c>
      <c r="B29" s="42" t="s">
        <v>156</v>
      </c>
      <c r="C29" s="42" t="s">
        <v>158</v>
      </c>
      <c r="D29" s="42">
        <v>109</v>
      </c>
      <c r="E29" s="43">
        <f>(D29/120)</f>
        <v>0.90833333333333333</v>
      </c>
      <c r="F29" s="42">
        <v>63</v>
      </c>
      <c r="G29" s="43">
        <f>(F29/110)</f>
        <v>0.57272727272727275</v>
      </c>
      <c r="H29" s="42">
        <v>109</v>
      </c>
      <c r="I29" s="43">
        <f>(H29/220)</f>
        <v>0.49545454545454548</v>
      </c>
      <c r="J29" s="42">
        <v>90</v>
      </c>
      <c r="K29" s="43">
        <f>(J29/100)</f>
        <v>0.9</v>
      </c>
      <c r="L29" s="42">
        <v>65</v>
      </c>
      <c r="M29" s="43">
        <f>(L29/80)</f>
        <v>0.8125</v>
      </c>
      <c r="N29" s="42">
        <v>35</v>
      </c>
      <c r="O29" s="43">
        <f>(N29/100)</f>
        <v>0.35</v>
      </c>
      <c r="P29" s="32">
        <f>E29+G29+I29+K29+M29+O29</f>
        <v>4.0390151515151516</v>
      </c>
      <c r="Q29" s="64">
        <v>2</v>
      </c>
    </row>
    <row r="30" spans="1:1024" ht="12" customHeight="1">
      <c r="A30" s="64">
        <v>15</v>
      </c>
      <c r="B30" s="42" t="s">
        <v>28</v>
      </c>
      <c r="C30" s="42" t="s">
        <v>157</v>
      </c>
      <c r="D30" s="42">
        <v>100</v>
      </c>
      <c r="E30" s="43">
        <f>(D30/120)</f>
        <v>0.83333333333333337</v>
      </c>
      <c r="F30" s="42">
        <v>58</v>
      </c>
      <c r="G30" s="43">
        <f>(F30/110)</f>
        <v>0.52727272727272723</v>
      </c>
      <c r="H30" s="42">
        <v>91</v>
      </c>
      <c r="I30" s="43">
        <f>(H30/220)</f>
        <v>0.41363636363636364</v>
      </c>
      <c r="J30" s="42">
        <v>93</v>
      </c>
      <c r="K30" s="43">
        <f>(J30/100)</f>
        <v>0.93</v>
      </c>
      <c r="L30" s="42">
        <v>55</v>
      </c>
      <c r="M30" s="43">
        <f>(L30/80)</f>
        <v>0.6875</v>
      </c>
      <c r="N30" s="42">
        <v>60</v>
      </c>
      <c r="O30" s="43">
        <f>(N30/100)</f>
        <v>0.6</v>
      </c>
      <c r="P30" s="32">
        <f>E30+G30+I30+K30+M30+O30</f>
        <v>3.9917424242424242</v>
      </c>
      <c r="Q30" s="64">
        <v>3</v>
      </c>
    </row>
  </sheetData>
  <sortState ref="A19:P25">
    <sortCondition descending="1" ref="P19:P25"/>
  </sortState>
  <mergeCells count="18">
    <mergeCell ref="A1:C1"/>
    <mergeCell ref="D1:O1"/>
    <mergeCell ref="A2:C2"/>
    <mergeCell ref="D2:E2"/>
    <mergeCell ref="F2:G2"/>
    <mergeCell ref="H2:I2"/>
    <mergeCell ref="J2:K2"/>
    <mergeCell ref="L2:M2"/>
    <mergeCell ref="N2:O2"/>
    <mergeCell ref="D26:O26"/>
    <mergeCell ref="P2:Q2"/>
    <mergeCell ref="D16:O16"/>
    <mergeCell ref="D17:E17"/>
    <mergeCell ref="F17:G17"/>
    <mergeCell ref="H17:I17"/>
    <mergeCell ref="J17:K17"/>
    <mergeCell ref="L17:M17"/>
    <mergeCell ref="N17:O1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79"/>
  <sheetViews>
    <sheetView tabSelected="1" zoomScale="130" zoomScaleNormal="130" workbookViewId="0">
      <selection activeCell="S34" sqref="S34"/>
    </sheetView>
  </sheetViews>
  <sheetFormatPr defaultColWidth="9.140625" defaultRowHeight="15"/>
  <cols>
    <col min="1" max="1" width="10.140625" style="20" customWidth="1"/>
    <col min="2" max="2" width="11.28515625" style="20" customWidth="1"/>
    <col min="3" max="1024" width="9.140625" style="20"/>
  </cols>
  <sheetData>
    <row r="1" spans="1:18" ht="15.75">
      <c r="A1" s="73"/>
      <c r="B1" s="73"/>
      <c r="C1" s="74" t="s">
        <v>7</v>
      </c>
      <c r="D1" s="74"/>
      <c r="E1" s="74"/>
      <c r="F1" s="74"/>
      <c r="G1" s="74"/>
      <c r="H1" s="74"/>
      <c r="I1" s="74"/>
      <c r="J1" s="74"/>
      <c r="K1" s="74"/>
      <c r="L1" s="74"/>
      <c r="M1" s="70" t="s">
        <v>8</v>
      </c>
      <c r="N1" s="70"/>
      <c r="O1" s="70"/>
      <c r="P1" s="70"/>
    </row>
    <row r="2" spans="1:18">
      <c r="A2" s="75"/>
      <c r="B2" s="75"/>
      <c r="C2" s="21" t="s">
        <v>9</v>
      </c>
      <c r="D2" s="21" t="s">
        <v>10</v>
      </c>
      <c r="E2" s="21" t="s">
        <v>11</v>
      </c>
      <c r="F2" s="21" t="s">
        <v>12</v>
      </c>
      <c r="G2" s="21" t="s">
        <v>13</v>
      </c>
      <c r="H2" s="21" t="s">
        <v>14</v>
      </c>
      <c r="I2" s="21" t="s">
        <v>15</v>
      </c>
      <c r="J2" s="21" t="s">
        <v>16</v>
      </c>
      <c r="K2" s="21" t="s">
        <v>17</v>
      </c>
      <c r="L2" s="21" t="s">
        <v>18</v>
      </c>
      <c r="M2" s="21" t="s">
        <v>19</v>
      </c>
      <c r="N2" s="21" t="s">
        <v>20</v>
      </c>
      <c r="O2" s="21" t="s">
        <v>21</v>
      </c>
      <c r="P2" s="21" t="s">
        <v>22</v>
      </c>
      <c r="Q2" s="22" t="s">
        <v>23</v>
      </c>
      <c r="R2" s="72" t="s">
        <v>24</v>
      </c>
    </row>
    <row r="3" spans="1:18">
      <c r="A3" s="23" t="s">
        <v>2</v>
      </c>
      <c r="B3" s="23" t="s">
        <v>3</v>
      </c>
      <c r="C3" s="21" t="s">
        <v>25</v>
      </c>
      <c r="D3" s="21" t="s">
        <v>25</v>
      </c>
      <c r="E3" s="21" t="s">
        <v>25</v>
      </c>
      <c r="F3" s="21" t="s">
        <v>25</v>
      </c>
      <c r="G3" s="21" t="s">
        <v>25</v>
      </c>
      <c r="H3" s="21" t="s">
        <v>25</v>
      </c>
      <c r="I3" s="21" t="s">
        <v>25</v>
      </c>
      <c r="J3" s="21" t="s">
        <v>25</v>
      </c>
      <c r="K3" s="21" t="s">
        <v>25</v>
      </c>
      <c r="L3" s="21" t="s">
        <v>25</v>
      </c>
      <c r="M3" s="21" t="s">
        <v>25</v>
      </c>
      <c r="N3" s="21" t="s">
        <v>25</v>
      </c>
      <c r="O3" s="21" t="s">
        <v>25</v>
      </c>
      <c r="P3" s="21" t="s">
        <v>25</v>
      </c>
      <c r="Q3" s="22" t="s">
        <v>25</v>
      </c>
      <c r="R3" s="72"/>
    </row>
    <row r="4" spans="1:18">
      <c r="A4" s="24" t="s">
        <v>26</v>
      </c>
      <c r="B4" s="24" t="s">
        <v>27</v>
      </c>
      <c r="C4" s="25">
        <v>0</v>
      </c>
      <c r="D4" s="25">
        <v>0</v>
      </c>
      <c r="E4" s="25">
        <v>5.3460606060606102</v>
      </c>
      <c r="F4" s="25">
        <v>4.8165909090909098</v>
      </c>
      <c r="G4" s="25">
        <v>5.2087878787878799</v>
      </c>
      <c r="H4" s="25">
        <v>0</v>
      </c>
      <c r="I4" s="26">
        <v>0</v>
      </c>
      <c r="J4" s="25">
        <v>4.8553030303030296</v>
      </c>
      <c r="K4" s="25">
        <v>4.6951515151515197</v>
      </c>
      <c r="L4" s="25">
        <v>4.8239000000000001</v>
      </c>
      <c r="M4" s="25">
        <f>LARGE($C4:$L4,1)</f>
        <v>5.3460606060606102</v>
      </c>
      <c r="N4" s="25">
        <f>LARGE($C4:$L4,2)</f>
        <v>5.2087878787878799</v>
      </c>
      <c r="O4" s="25">
        <f>LARGE($C4:$L4,3)</f>
        <v>4.8553030303030296</v>
      </c>
      <c r="P4" s="25">
        <f>LARGE($C4:$L4,4)</f>
        <v>4.8239000000000001</v>
      </c>
      <c r="Q4" s="25">
        <f>SUM(M4:P4)</f>
        <v>20.234051515151521</v>
      </c>
      <c r="R4" s="27">
        <v>1</v>
      </c>
    </row>
    <row r="5" spans="1:18">
      <c r="A5" s="16" t="s">
        <v>30</v>
      </c>
      <c r="B5" s="16" t="s">
        <v>31</v>
      </c>
      <c r="C5" s="25">
        <v>4.11257575757576</v>
      </c>
      <c r="D5" s="25">
        <v>4.1728787878787896</v>
      </c>
      <c r="E5" s="25">
        <v>5.2448484848484904</v>
      </c>
      <c r="F5" s="25">
        <v>3.7240151515151498</v>
      </c>
      <c r="G5" s="25">
        <v>4.4868181818181796</v>
      </c>
      <c r="H5" s="25">
        <v>0</v>
      </c>
      <c r="I5" s="26">
        <v>4.266</v>
      </c>
      <c r="J5" s="25">
        <v>4.5935606060606098</v>
      </c>
      <c r="K5" s="25">
        <v>3.2752272727272702</v>
      </c>
      <c r="L5" s="25">
        <v>4.6447000000000003</v>
      </c>
      <c r="M5" s="25">
        <f>LARGE($C5:$L5,1)</f>
        <v>5.2448484848484904</v>
      </c>
      <c r="N5" s="25">
        <f>LARGE($C5:$L5,2)</f>
        <v>4.6447000000000003</v>
      </c>
      <c r="O5" s="25">
        <f>LARGE($C5:$L5,3)</f>
        <v>4.5935606060606098</v>
      </c>
      <c r="P5" s="25">
        <f>LARGE($C5:$L5,4)</f>
        <v>4.4868181818181796</v>
      </c>
      <c r="Q5" s="25">
        <f>SUM(M5:P5)</f>
        <v>18.969927272727279</v>
      </c>
      <c r="R5" s="27">
        <v>2</v>
      </c>
    </row>
    <row r="6" spans="1:18">
      <c r="A6" s="28" t="s">
        <v>28</v>
      </c>
      <c r="B6" s="28" t="s">
        <v>29</v>
      </c>
      <c r="C6" s="25">
        <v>0</v>
      </c>
      <c r="D6" s="25">
        <v>4.5546969696969697</v>
      </c>
      <c r="E6" s="25">
        <v>4.8456060606060598</v>
      </c>
      <c r="F6" s="25">
        <v>3.5355303030303</v>
      </c>
      <c r="G6" s="25">
        <v>4.8015909090909101</v>
      </c>
      <c r="H6" s="25">
        <v>0</v>
      </c>
      <c r="I6" s="26">
        <v>3.7033999999999998</v>
      </c>
      <c r="J6" s="25">
        <v>4.6428030303030301</v>
      </c>
      <c r="K6" s="25">
        <v>0</v>
      </c>
      <c r="L6" s="25">
        <v>4.5692000000000004</v>
      </c>
      <c r="M6" s="25">
        <f>LARGE($C6:$L6,1)</f>
        <v>4.8456060606060598</v>
      </c>
      <c r="N6" s="25">
        <f>LARGE($C6:$L6,2)</f>
        <v>4.8015909090909101</v>
      </c>
      <c r="O6" s="25">
        <f>LARGE($C6:$L6,3)</f>
        <v>4.6428030303030301</v>
      </c>
      <c r="P6" s="25">
        <f>LARGE($C6:$L6,4)</f>
        <v>4.5692000000000004</v>
      </c>
      <c r="Q6" s="25">
        <f>SUM(M6:P6)</f>
        <v>18.859200000000001</v>
      </c>
      <c r="R6" s="27">
        <v>3</v>
      </c>
    </row>
    <row r="7" spans="1:18">
      <c r="A7" s="16" t="s">
        <v>30</v>
      </c>
      <c r="B7" s="16" t="s">
        <v>32</v>
      </c>
      <c r="C7" s="25">
        <v>3.9344696969697002</v>
      </c>
      <c r="D7" s="25">
        <v>4.1891666666666696</v>
      </c>
      <c r="E7" s="25">
        <v>4.5704545454545498</v>
      </c>
      <c r="F7" s="25">
        <v>3.6088636363636399</v>
      </c>
      <c r="G7" s="25">
        <v>4.5187121212121202</v>
      </c>
      <c r="H7" s="25">
        <v>3.3878787878787899</v>
      </c>
      <c r="I7" s="26">
        <v>3.7538</v>
      </c>
      <c r="J7" s="25">
        <v>4.9443181818181801</v>
      </c>
      <c r="K7" s="25">
        <v>4.4081060606060607</v>
      </c>
      <c r="L7" s="25">
        <v>4.2241999999999997</v>
      </c>
      <c r="M7" s="25">
        <f>LARGE($C7:$L7,1)</f>
        <v>4.9443181818181801</v>
      </c>
      <c r="N7" s="25">
        <f>LARGE($C7:$L7,2)</f>
        <v>4.5704545454545498</v>
      </c>
      <c r="O7" s="25">
        <f>LARGE($C7:$L7,3)</f>
        <v>4.5187121212121202</v>
      </c>
      <c r="P7" s="25">
        <f>LARGE($C7:$L7,4)</f>
        <v>4.4081060606060607</v>
      </c>
      <c r="Q7" s="25">
        <f>SUM(M7:P7)</f>
        <v>18.441590909090912</v>
      </c>
      <c r="R7" s="27">
        <v>4</v>
      </c>
    </row>
    <row r="8" spans="1:18">
      <c r="A8" s="16" t="s">
        <v>34</v>
      </c>
      <c r="B8" s="16" t="s">
        <v>35</v>
      </c>
      <c r="C8" s="25">
        <v>3.6166666666666698</v>
      </c>
      <c r="D8" s="25">
        <v>0</v>
      </c>
      <c r="E8" s="25">
        <v>4.8467000000000002</v>
      </c>
      <c r="F8" s="25">
        <v>4.09212121212121</v>
      </c>
      <c r="G8" s="25">
        <v>4.3556818181818198</v>
      </c>
      <c r="H8" s="25">
        <v>0</v>
      </c>
      <c r="I8" s="26">
        <v>0</v>
      </c>
      <c r="J8" s="25">
        <v>4.5606060606060597</v>
      </c>
      <c r="K8" s="25">
        <v>3.5598484848484802</v>
      </c>
      <c r="L8" s="25">
        <v>4.5865999999999998</v>
      </c>
      <c r="M8" s="25">
        <f>LARGE($C8:$L8,1)</f>
        <v>4.8467000000000002</v>
      </c>
      <c r="N8" s="25">
        <f>LARGE($C8:$L8,2)</f>
        <v>4.5865999999999998</v>
      </c>
      <c r="O8" s="25">
        <f>LARGE($C8:$L8,3)</f>
        <v>4.5606060606060597</v>
      </c>
      <c r="P8" s="25">
        <f>LARGE($C8:$L8,4)</f>
        <v>4.3556818181818198</v>
      </c>
      <c r="Q8" s="25">
        <f>SUM(M8:P8)</f>
        <v>18.349587878787879</v>
      </c>
      <c r="R8" s="27">
        <v>5</v>
      </c>
    </row>
    <row r="9" spans="1:18">
      <c r="A9" s="16" t="s">
        <v>36</v>
      </c>
      <c r="B9" s="16" t="s">
        <v>37</v>
      </c>
      <c r="C9" s="25">
        <v>4.0425000000000004</v>
      </c>
      <c r="D9" s="25">
        <v>0</v>
      </c>
      <c r="E9" s="25">
        <v>5.1030303030302999</v>
      </c>
      <c r="F9" s="25">
        <v>3.8565151515151501</v>
      </c>
      <c r="G9" s="25">
        <v>0</v>
      </c>
      <c r="H9" s="25">
        <v>0</v>
      </c>
      <c r="I9" s="26">
        <v>0</v>
      </c>
      <c r="J9" s="25">
        <v>4.5112121212121199</v>
      </c>
      <c r="K9" s="25">
        <v>2.6671212121212098</v>
      </c>
      <c r="L9" s="25">
        <v>4.5460000000000003</v>
      </c>
      <c r="M9" s="25">
        <f>LARGE($C9:$L9,1)</f>
        <v>5.1030303030302999</v>
      </c>
      <c r="N9" s="25">
        <f>LARGE($C9:$L9,2)</f>
        <v>4.5460000000000003</v>
      </c>
      <c r="O9" s="25">
        <f>LARGE($C9:$L9,3)</f>
        <v>4.5112121212121199</v>
      </c>
      <c r="P9" s="25">
        <f>LARGE($C9:$L9,4)</f>
        <v>4.0425000000000004</v>
      </c>
      <c r="Q9" s="25">
        <f>SUM(M9:P9)</f>
        <v>18.202742424242423</v>
      </c>
      <c r="R9" s="27">
        <v>6</v>
      </c>
    </row>
    <row r="10" spans="1:18">
      <c r="A10" s="16" t="s">
        <v>26</v>
      </c>
      <c r="B10" s="16" t="s">
        <v>33</v>
      </c>
      <c r="C10" s="25">
        <v>4.4553787878787903</v>
      </c>
      <c r="D10" s="25">
        <v>0</v>
      </c>
      <c r="E10" s="25">
        <v>5.09772727272727</v>
      </c>
      <c r="F10" s="25">
        <v>0</v>
      </c>
      <c r="G10" s="25">
        <v>4.5322727272727299</v>
      </c>
      <c r="H10" s="25">
        <v>0</v>
      </c>
      <c r="I10" s="26">
        <v>4.0787000000000004</v>
      </c>
      <c r="J10" s="25">
        <v>0</v>
      </c>
      <c r="K10" s="25">
        <v>0</v>
      </c>
      <c r="L10" s="25">
        <v>0</v>
      </c>
      <c r="M10" s="25">
        <f>LARGE($C10:$L10,1)</f>
        <v>5.09772727272727</v>
      </c>
      <c r="N10" s="25">
        <f>LARGE($C10:$L10,2)</f>
        <v>4.5322727272727299</v>
      </c>
      <c r="O10" s="25">
        <f>LARGE($C10:$L10,3)</f>
        <v>4.4553787878787903</v>
      </c>
      <c r="P10" s="25">
        <f>LARGE($C10:$L10,4)</f>
        <v>4.0787000000000004</v>
      </c>
      <c r="Q10" s="25">
        <f>SUM(M10:P10)</f>
        <v>18.16407878787879</v>
      </c>
      <c r="R10" s="27">
        <v>7</v>
      </c>
    </row>
    <row r="11" spans="1:18">
      <c r="A11" s="28" t="s">
        <v>44</v>
      </c>
      <c r="B11" s="28" t="s">
        <v>46</v>
      </c>
      <c r="C11" s="25">
        <v>0</v>
      </c>
      <c r="D11" s="25">
        <v>0</v>
      </c>
      <c r="E11" s="25">
        <v>4.3669696969696998</v>
      </c>
      <c r="F11" s="25">
        <v>1.0613636363636401</v>
      </c>
      <c r="G11" s="25">
        <v>4.07492424242424</v>
      </c>
      <c r="H11" s="25">
        <v>0</v>
      </c>
      <c r="I11" s="26">
        <v>0</v>
      </c>
      <c r="J11" s="25">
        <v>4.2237878787878804</v>
      </c>
      <c r="K11" s="25">
        <v>0</v>
      </c>
      <c r="L11" s="25">
        <v>4.0439999999999996</v>
      </c>
      <c r="M11" s="25">
        <f>LARGE($C11:$L11,1)</f>
        <v>4.3669696969696998</v>
      </c>
      <c r="N11" s="25">
        <f>LARGE($C11:$L11,2)</f>
        <v>4.2237878787878804</v>
      </c>
      <c r="O11" s="25">
        <f>LARGE($C11:$L11,3)</f>
        <v>4.07492424242424</v>
      </c>
      <c r="P11" s="25">
        <f>LARGE($C11:$L11,4)</f>
        <v>4.0439999999999996</v>
      </c>
      <c r="Q11" s="25">
        <f>SUM(M11:P11)</f>
        <v>16.709681818181821</v>
      </c>
      <c r="R11" s="27">
        <v>8</v>
      </c>
    </row>
    <row r="12" spans="1:18">
      <c r="A12" s="28" t="s">
        <v>38</v>
      </c>
      <c r="B12" s="28" t="s">
        <v>39</v>
      </c>
      <c r="C12" s="25">
        <v>0</v>
      </c>
      <c r="D12" s="25">
        <v>3.5112878787878801</v>
      </c>
      <c r="E12" s="25">
        <v>4.0481060606060604</v>
      </c>
      <c r="F12" s="25">
        <v>3.39704545454545</v>
      </c>
      <c r="G12" s="25">
        <v>0</v>
      </c>
      <c r="H12" s="25">
        <v>0</v>
      </c>
      <c r="I12" s="26">
        <v>0</v>
      </c>
      <c r="J12" s="25">
        <v>4.4718181818181799</v>
      </c>
      <c r="K12" s="25">
        <v>0</v>
      </c>
      <c r="L12" s="25">
        <v>0</v>
      </c>
      <c r="M12" s="25">
        <f>LARGE($C12:$L12,1)</f>
        <v>4.4718181818181799</v>
      </c>
      <c r="N12" s="25">
        <f>LARGE($C12:$L12,2)</f>
        <v>4.0481060606060604</v>
      </c>
      <c r="O12" s="25">
        <f>LARGE($C12:$L12,3)</f>
        <v>3.5112878787878801</v>
      </c>
      <c r="P12" s="25">
        <f>LARGE($C12:$L12,4)</f>
        <v>3.39704545454545</v>
      </c>
      <c r="Q12" s="25">
        <f>SUM(M12:P12)</f>
        <v>15.428257575757572</v>
      </c>
      <c r="R12" s="27">
        <v>9</v>
      </c>
    </row>
    <row r="13" spans="1:18">
      <c r="A13" s="24" t="s">
        <v>34</v>
      </c>
      <c r="B13" s="24" t="s">
        <v>47</v>
      </c>
      <c r="C13" s="25">
        <v>0</v>
      </c>
      <c r="D13" s="25">
        <v>0</v>
      </c>
      <c r="E13" s="25">
        <v>3.6416666666666702</v>
      </c>
      <c r="F13" s="25">
        <v>3.7012121212121198</v>
      </c>
      <c r="G13" s="25">
        <v>3.8044696969696998</v>
      </c>
      <c r="H13" s="25">
        <v>0</v>
      </c>
      <c r="I13" s="26">
        <v>0</v>
      </c>
      <c r="J13" s="25">
        <v>0</v>
      </c>
      <c r="K13" s="25">
        <v>0</v>
      </c>
      <c r="L13" s="25">
        <v>3.7848999999999999</v>
      </c>
      <c r="M13" s="25">
        <f>LARGE($C13:$L13,1)</f>
        <v>3.8044696969696998</v>
      </c>
      <c r="N13" s="25">
        <f>LARGE($C13:$L13,2)</f>
        <v>3.7848999999999999</v>
      </c>
      <c r="O13" s="25">
        <f>LARGE($C13:$L13,3)</f>
        <v>3.7012121212121198</v>
      </c>
      <c r="P13" s="25">
        <f>LARGE($C13:$L13,4)</f>
        <v>3.6416666666666702</v>
      </c>
      <c r="Q13" s="25">
        <f>SUM(M13:P13)</f>
        <v>14.93224848484849</v>
      </c>
      <c r="R13" s="27">
        <v>10</v>
      </c>
    </row>
    <row r="14" spans="1:18">
      <c r="A14" s="28" t="s">
        <v>42</v>
      </c>
      <c r="B14" s="28" t="s">
        <v>43</v>
      </c>
      <c r="C14" s="25">
        <v>0</v>
      </c>
      <c r="D14" s="25">
        <v>3.63257575757576</v>
      </c>
      <c r="E14" s="25">
        <v>0</v>
      </c>
      <c r="F14" s="25">
        <v>0</v>
      </c>
      <c r="G14" s="25">
        <v>0</v>
      </c>
      <c r="H14" s="25">
        <v>3.0748484848484798</v>
      </c>
      <c r="I14" s="26">
        <v>3.8328000000000002</v>
      </c>
      <c r="J14" s="25">
        <v>0</v>
      </c>
      <c r="K14" s="25">
        <v>3.40234848484848</v>
      </c>
      <c r="L14" s="25">
        <v>3.7290999999999999</v>
      </c>
      <c r="M14" s="25">
        <f>LARGE($C14:$L14,1)</f>
        <v>3.8328000000000002</v>
      </c>
      <c r="N14" s="25">
        <f>LARGE($C14:$L14,2)</f>
        <v>3.7290999999999999</v>
      </c>
      <c r="O14" s="25">
        <f>LARGE($C14:$L14,3)</f>
        <v>3.63257575757576</v>
      </c>
      <c r="P14" s="25">
        <f>LARGE($C14:$L14,4)</f>
        <v>3.40234848484848</v>
      </c>
      <c r="Q14" s="25">
        <f>SUM(M14:P14)</f>
        <v>14.596824242424239</v>
      </c>
      <c r="R14" s="27">
        <v>11</v>
      </c>
    </row>
    <row r="15" spans="1:18">
      <c r="A15" s="28" t="s">
        <v>40</v>
      </c>
      <c r="B15" s="28" t="s">
        <v>41</v>
      </c>
      <c r="C15" s="25">
        <v>0</v>
      </c>
      <c r="D15" s="25">
        <v>3.2138636363636399</v>
      </c>
      <c r="E15" s="25">
        <v>3.3870454545454498</v>
      </c>
      <c r="F15" s="25">
        <v>3.76037878787879</v>
      </c>
      <c r="G15" s="25">
        <v>0</v>
      </c>
      <c r="H15" s="25">
        <v>0</v>
      </c>
      <c r="I15" s="26">
        <v>3.7866666666666702</v>
      </c>
      <c r="J15" s="25">
        <v>0</v>
      </c>
      <c r="K15" s="25">
        <v>0</v>
      </c>
      <c r="L15" s="25">
        <v>0</v>
      </c>
      <c r="M15" s="25">
        <f>LARGE($C15:$L15,1)</f>
        <v>3.7866666666666702</v>
      </c>
      <c r="N15" s="25">
        <f>LARGE($C15:$L15,2)</f>
        <v>3.76037878787879</v>
      </c>
      <c r="O15" s="25">
        <f>LARGE($C15:$L15,3)</f>
        <v>3.3870454545454498</v>
      </c>
      <c r="P15" s="25">
        <f>LARGE($C15:$L15,4)</f>
        <v>3.2138636363636399</v>
      </c>
      <c r="Q15" s="25">
        <f>SUM(M15:P15)</f>
        <v>14.147954545454549</v>
      </c>
      <c r="R15" s="27">
        <v>12</v>
      </c>
    </row>
    <row r="16" spans="1:18">
      <c r="A16" s="16" t="s">
        <v>44</v>
      </c>
      <c r="B16" s="16" t="s">
        <v>45</v>
      </c>
      <c r="C16" s="25">
        <v>2.7916666666666701</v>
      </c>
      <c r="D16" s="25">
        <v>0</v>
      </c>
      <c r="E16" s="25">
        <v>3.4290151515151499</v>
      </c>
      <c r="F16" s="25">
        <v>3.5108333333333301</v>
      </c>
      <c r="G16" s="25">
        <v>3.4636363636363598</v>
      </c>
      <c r="H16" s="25">
        <v>0</v>
      </c>
      <c r="I16" s="26">
        <v>0</v>
      </c>
      <c r="J16" s="25">
        <v>3.3713636363636401</v>
      </c>
      <c r="K16" s="25">
        <v>0</v>
      </c>
      <c r="L16" s="25">
        <v>3.4876999999999998</v>
      </c>
      <c r="M16" s="25">
        <f>LARGE($C16:$L16,1)</f>
        <v>3.5108333333333301</v>
      </c>
      <c r="N16" s="25">
        <f>LARGE($C16:$L16,2)</f>
        <v>3.4876999999999998</v>
      </c>
      <c r="O16" s="25">
        <f>LARGE($C16:$L16,3)</f>
        <v>3.4636363636363598</v>
      </c>
      <c r="P16" s="25">
        <f>LARGE($C16:$L16,4)</f>
        <v>3.4290151515151499</v>
      </c>
      <c r="Q16" s="25">
        <f>SUM(M16:P16)</f>
        <v>13.891184848484841</v>
      </c>
      <c r="R16" s="27">
        <v>13</v>
      </c>
    </row>
    <row r="17" spans="1:18">
      <c r="A17" s="28" t="s">
        <v>50</v>
      </c>
      <c r="B17" s="28" t="s">
        <v>51</v>
      </c>
      <c r="C17" s="25">
        <v>0</v>
      </c>
      <c r="D17" s="25">
        <v>4.0533333333333301</v>
      </c>
      <c r="E17" s="25">
        <v>0</v>
      </c>
      <c r="F17" s="25">
        <v>0</v>
      </c>
      <c r="G17" s="25">
        <v>0</v>
      </c>
      <c r="H17" s="25">
        <v>3.6534090909090899</v>
      </c>
      <c r="I17" s="26">
        <v>0</v>
      </c>
      <c r="J17" s="25">
        <v>0</v>
      </c>
      <c r="K17" s="25">
        <v>0</v>
      </c>
      <c r="L17" s="25">
        <v>3.2202999999999999</v>
      </c>
      <c r="M17" s="25">
        <f>LARGE($C17:$L17,1)</f>
        <v>4.0533333333333301</v>
      </c>
      <c r="N17" s="25">
        <f>LARGE($C17:$L17,2)</f>
        <v>3.6534090909090899</v>
      </c>
      <c r="O17" s="25">
        <f>LARGE($C17:$L17,3)</f>
        <v>3.2202999999999999</v>
      </c>
      <c r="P17" s="25">
        <f>LARGE($C17:$L17,4)</f>
        <v>0</v>
      </c>
      <c r="Q17" s="25">
        <f>SUM(M17:P17)</f>
        <v>10.927042424242419</v>
      </c>
      <c r="R17" s="27">
        <v>14</v>
      </c>
    </row>
    <row r="18" spans="1:18">
      <c r="A18" s="28" t="s">
        <v>48</v>
      </c>
      <c r="B18" s="28" t="s">
        <v>49</v>
      </c>
      <c r="C18" s="25">
        <v>0</v>
      </c>
      <c r="D18" s="25">
        <v>3.02454545454545</v>
      </c>
      <c r="E18" s="25">
        <v>2.2512878787878798</v>
      </c>
      <c r="F18" s="25">
        <v>0</v>
      </c>
      <c r="G18" s="25">
        <v>0</v>
      </c>
      <c r="H18" s="25">
        <v>0</v>
      </c>
      <c r="I18" s="26">
        <v>2.4586999999999999</v>
      </c>
      <c r="J18" s="25">
        <v>0</v>
      </c>
      <c r="K18" s="25">
        <v>0</v>
      </c>
      <c r="L18" s="25">
        <v>0</v>
      </c>
      <c r="M18" s="25">
        <f>LARGE($C18:$L18,1)</f>
        <v>3.02454545454545</v>
      </c>
      <c r="N18" s="25">
        <f>LARGE($C18:$L18,2)</f>
        <v>2.4586999999999999</v>
      </c>
      <c r="O18" s="25">
        <f>LARGE($C18:$L18,3)</f>
        <v>2.2512878787878798</v>
      </c>
      <c r="P18" s="25">
        <f>LARGE($C18:$L18,4)</f>
        <v>0</v>
      </c>
      <c r="Q18" s="25">
        <f>SUM(M18:P18)</f>
        <v>7.7345333333333297</v>
      </c>
      <c r="R18" s="27">
        <v>15</v>
      </c>
    </row>
    <row r="19" spans="1:18">
      <c r="A19" s="16" t="s">
        <v>34</v>
      </c>
      <c r="B19" s="16" t="s">
        <v>52</v>
      </c>
      <c r="C19" s="25">
        <v>3.6025</v>
      </c>
      <c r="D19" s="25">
        <v>3.4742424242424201</v>
      </c>
      <c r="E19" s="25">
        <v>0</v>
      </c>
      <c r="F19" s="25">
        <v>0</v>
      </c>
      <c r="G19" s="25">
        <v>0</v>
      </c>
      <c r="H19" s="25">
        <v>0</v>
      </c>
      <c r="I19" s="26">
        <v>0</v>
      </c>
      <c r="J19" s="25">
        <v>0</v>
      </c>
      <c r="K19" s="25">
        <v>0</v>
      </c>
      <c r="L19" s="25">
        <v>0</v>
      </c>
      <c r="M19" s="25">
        <f>LARGE($C19:$L19,1)</f>
        <v>3.6025</v>
      </c>
      <c r="N19" s="25">
        <f>LARGE($C19:$L19,2)</f>
        <v>3.4742424242424201</v>
      </c>
      <c r="O19" s="25">
        <f>LARGE($C19:$L19,3)</f>
        <v>0</v>
      </c>
      <c r="P19" s="25">
        <f>LARGE($C19:$L19,4)</f>
        <v>0</v>
      </c>
      <c r="Q19" s="25">
        <f>SUM(M19:P19)</f>
        <v>7.0767424242424202</v>
      </c>
      <c r="R19" s="27">
        <v>16</v>
      </c>
    </row>
    <row r="20" spans="1:18">
      <c r="A20" s="28" t="s">
        <v>28</v>
      </c>
      <c r="B20" s="28" t="s">
        <v>53</v>
      </c>
      <c r="C20" s="25">
        <v>0</v>
      </c>
      <c r="D20" s="25">
        <v>3.6672727272727301</v>
      </c>
      <c r="E20" s="25">
        <v>0</v>
      </c>
      <c r="F20" s="25">
        <v>3.3413636363636399</v>
      </c>
      <c r="G20" s="25">
        <v>0</v>
      </c>
      <c r="H20" s="25">
        <v>0</v>
      </c>
      <c r="I20" s="26">
        <v>0</v>
      </c>
      <c r="J20" s="25">
        <v>0</v>
      </c>
      <c r="K20" s="29">
        <v>0</v>
      </c>
      <c r="L20" s="29">
        <v>0</v>
      </c>
      <c r="M20" s="25">
        <f>LARGE($C20:$L20,1)</f>
        <v>3.6672727272727301</v>
      </c>
      <c r="N20" s="25">
        <f>LARGE($C20:$L20,2)</f>
        <v>3.3413636363636399</v>
      </c>
      <c r="O20" s="25">
        <f>LARGE($C20:$L20,3)</f>
        <v>0</v>
      </c>
      <c r="P20" s="25">
        <f>LARGE($C20:$L20,4)</f>
        <v>0</v>
      </c>
      <c r="Q20" s="25">
        <f>SUM(M20:P20)</f>
        <v>7.00863636363637</v>
      </c>
      <c r="R20" s="27">
        <v>17</v>
      </c>
    </row>
    <row r="21" spans="1:18">
      <c r="A21" s="28" t="s">
        <v>54</v>
      </c>
      <c r="B21" s="28" t="s">
        <v>55</v>
      </c>
      <c r="C21" s="25">
        <v>0</v>
      </c>
      <c r="D21" s="25">
        <v>3.6958333333333302</v>
      </c>
      <c r="E21" s="25">
        <v>0</v>
      </c>
      <c r="F21" s="25">
        <v>3.2753787878787901</v>
      </c>
      <c r="G21" s="25">
        <v>0</v>
      </c>
      <c r="H21" s="25">
        <v>0</v>
      </c>
      <c r="I21" s="26">
        <v>0</v>
      </c>
      <c r="J21" s="25">
        <v>0</v>
      </c>
      <c r="K21" s="25">
        <v>0</v>
      </c>
      <c r="L21" s="25">
        <v>0</v>
      </c>
      <c r="M21" s="25">
        <f>LARGE($C21:$L21,1)</f>
        <v>3.6958333333333302</v>
      </c>
      <c r="N21" s="25">
        <f>LARGE($C21:$L21,2)</f>
        <v>3.2753787878787901</v>
      </c>
      <c r="O21" s="25">
        <f>LARGE($C21:$L21,3)</f>
        <v>0</v>
      </c>
      <c r="P21" s="25">
        <f>LARGE($C21:$L21,4)</f>
        <v>0</v>
      </c>
      <c r="Q21" s="25">
        <f>SUM(M21:P21)</f>
        <v>6.9712121212121207</v>
      </c>
      <c r="R21" s="27">
        <v>18</v>
      </c>
    </row>
    <row r="22" spans="1:18">
      <c r="A22" s="28" t="s">
        <v>56</v>
      </c>
      <c r="B22" s="28" t="s">
        <v>57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3.09628787878788</v>
      </c>
      <c r="I22" s="26">
        <v>0</v>
      </c>
      <c r="J22" s="25">
        <v>0</v>
      </c>
      <c r="K22" s="25">
        <v>3.33083333333333</v>
      </c>
      <c r="L22" s="25">
        <v>0</v>
      </c>
      <c r="M22" s="25">
        <f>LARGE($C22:$L22,1)</f>
        <v>3.33083333333333</v>
      </c>
      <c r="N22" s="25">
        <f>LARGE($C22:$L22,2)</f>
        <v>3.09628787878788</v>
      </c>
      <c r="O22" s="25">
        <f>LARGE($C22:$L22,3)</f>
        <v>0</v>
      </c>
      <c r="P22" s="25">
        <f>LARGE($C22:$L22,4)</f>
        <v>0</v>
      </c>
      <c r="Q22" s="25">
        <f>SUM(M22:P22)</f>
        <v>6.42712121212121</v>
      </c>
      <c r="R22" s="27">
        <v>19</v>
      </c>
    </row>
    <row r="23" spans="1:18">
      <c r="A23" s="28" t="s">
        <v>28</v>
      </c>
      <c r="B23" s="28" t="s">
        <v>58</v>
      </c>
      <c r="C23" s="25">
        <v>0</v>
      </c>
      <c r="D23" s="25">
        <v>0</v>
      </c>
      <c r="E23" s="25">
        <v>2.7221212121212099</v>
      </c>
      <c r="F23" s="25">
        <v>0</v>
      </c>
      <c r="G23" s="25">
        <v>0</v>
      </c>
      <c r="H23" s="25">
        <v>0</v>
      </c>
      <c r="I23" s="26">
        <v>3.3957999999999999</v>
      </c>
      <c r="J23" s="25">
        <v>0</v>
      </c>
      <c r="K23" s="25">
        <v>0</v>
      </c>
      <c r="L23" s="25">
        <v>0</v>
      </c>
      <c r="M23" s="25">
        <f>LARGE($C23:$L23,1)</f>
        <v>3.3957999999999999</v>
      </c>
      <c r="N23" s="25">
        <f>LARGE($C23:$L23,2)</f>
        <v>2.7221212121212099</v>
      </c>
      <c r="O23" s="25">
        <f>LARGE($C23:$L23,3)</f>
        <v>0</v>
      </c>
      <c r="P23" s="25">
        <f>LARGE($C23:$L23,4)</f>
        <v>0</v>
      </c>
      <c r="Q23" s="25">
        <f>SUM(M23:P23)</f>
        <v>6.1179212121212103</v>
      </c>
      <c r="R23" s="27">
        <v>20</v>
      </c>
    </row>
    <row r="24" spans="1:18">
      <c r="A24" s="24" t="s">
        <v>50</v>
      </c>
      <c r="B24" s="24" t="s">
        <v>59</v>
      </c>
      <c r="C24" s="25">
        <v>0</v>
      </c>
      <c r="D24" s="25">
        <v>0</v>
      </c>
      <c r="E24" s="25">
        <v>0</v>
      </c>
      <c r="F24" s="25">
        <v>0</v>
      </c>
      <c r="G24" s="25">
        <v>4.6358333333333297</v>
      </c>
      <c r="H24" s="25">
        <v>0</v>
      </c>
      <c r="I24" s="26">
        <v>0</v>
      </c>
      <c r="J24" s="25">
        <v>0</v>
      </c>
      <c r="K24" s="25">
        <v>0</v>
      </c>
      <c r="L24" s="25">
        <v>0</v>
      </c>
      <c r="M24" s="25">
        <f>LARGE($C24:$L24,1)</f>
        <v>4.6358333333333297</v>
      </c>
      <c r="N24" s="25">
        <f>LARGE($C24:$L24,2)</f>
        <v>0</v>
      </c>
      <c r="O24" s="25">
        <f>LARGE($C24:$L24,3)</f>
        <v>0</v>
      </c>
      <c r="P24" s="25">
        <f>LARGE($C24:$L24,4)</f>
        <v>0</v>
      </c>
      <c r="Q24" s="25">
        <f>SUM(M24:P24)</f>
        <v>4.6358333333333297</v>
      </c>
      <c r="R24" s="27">
        <v>21</v>
      </c>
    </row>
    <row r="25" spans="1:18">
      <c r="A25" s="28" t="s">
        <v>28</v>
      </c>
      <c r="B25" s="28" t="s">
        <v>60</v>
      </c>
      <c r="C25" s="25">
        <v>0</v>
      </c>
      <c r="D25" s="25">
        <v>0</v>
      </c>
      <c r="E25" s="25">
        <v>4.2771212121212097</v>
      </c>
      <c r="F25" s="25">
        <v>0</v>
      </c>
      <c r="G25" s="25">
        <v>0</v>
      </c>
      <c r="H25" s="25">
        <v>0</v>
      </c>
      <c r="I25" s="26">
        <v>0</v>
      </c>
      <c r="J25" s="25">
        <v>0</v>
      </c>
      <c r="K25" s="25">
        <v>0</v>
      </c>
      <c r="L25" s="25">
        <v>0</v>
      </c>
      <c r="M25" s="25">
        <f>LARGE($C25:$L25,1)</f>
        <v>4.2771212121212097</v>
      </c>
      <c r="N25" s="25">
        <f>LARGE($C25:$L25,2)</f>
        <v>0</v>
      </c>
      <c r="O25" s="25">
        <f>LARGE($C25:$L25,3)</f>
        <v>0</v>
      </c>
      <c r="P25" s="25">
        <f>LARGE($C25:$L25,4)</f>
        <v>0</v>
      </c>
      <c r="Q25" s="25">
        <f>SUM(M25:P25)</f>
        <v>4.2771212121212097</v>
      </c>
      <c r="R25" s="27">
        <v>22</v>
      </c>
    </row>
    <row r="26" spans="1:18">
      <c r="A26" s="16" t="s">
        <v>44</v>
      </c>
      <c r="B26" s="16" t="s">
        <v>61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6">
        <v>3.3186</v>
      </c>
      <c r="J26" s="25">
        <v>0</v>
      </c>
      <c r="K26" s="25">
        <v>0</v>
      </c>
      <c r="L26" s="25">
        <v>0</v>
      </c>
      <c r="M26" s="25">
        <f>LARGE($C26:$L26,1)</f>
        <v>3.3186</v>
      </c>
      <c r="N26" s="25">
        <f>LARGE($C26:$L26,2)</f>
        <v>0</v>
      </c>
      <c r="O26" s="25">
        <f>LARGE($C26:$L26,3)</f>
        <v>0</v>
      </c>
      <c r="P26" s="25">
        <f>LARGE($C26:$L26,4)</f>
        <v>0</v>
      </c>
      <c r="Q26" s="25">
        <f>SUM(M26:P26)</f>
        <v>3.3186</v>
      </c>
      <c r="R26" s="27">
        <v>23</v>
      </c>
    </row>
    <row r="27" spans="1:18">
      <c r="A27" s="24" t="s">
        <v>62</v>
      </c>
      <c r="B27" s="24" t="s">
        <v>63</v>
      </c>
      <c r="C27" s="25">
        <v>0</v>
      </c>
      <c r="D27" s="25">
        <v>2.4219696969697</v>
      </c>
      <c r="E27" s="25">
        <v>0</v>
      </c>
      <c r="F27" s="25">
        <v>0</v>
      </c>
      <c r="G27" s="25">
        <v>0</v>
      </c>
      <c r="H27" s="25">
        <v>0</v>
      </c>
      <c r="I27" s="26">
        <v>0</v>
      </c>
      <c r="J27" s="25">
        <v>0</v>
      </c>
      <c r="K27" s="25">
        <v>0</v>
      </c>
      <c r="L27" s="25">
        <v>0</v>
      </c>
      <c r="M27" s="25">
        <f>LARGE($C27:$L27,1)</f>
        <v>2.4219696969697</v>
      </c>
      <c r="N27" s="25">
        <f>LARGE($C27:$L27,2)</f>
        <v>0</v>
      </c>
      <c r="O27" s="25">
        <f>LARGE($C27:$L27,3)</f>
        <v>0</v>
      </c>
      <c r="P27" s="25">
        <f>LARGE($C27:$L27,4)</f>
        <v>0</v>
      </c>
      <c r="Q27" s="25">
        <f>SUM(M27:P27)</f>
        <v>2.4219696969697</v>
      </c>
      <c r="R27" s="27">
        <v>24</v>
      </c>
    </row>
    <row r="28" spans="1:18">
      <c r="A28" s="28" t="s">
        <v>34</v>
      </c>
      <c r="B28" s="28" t="s">
        <v>64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2.38681818181818</v>
      </c>
      <c r="L28" s="25">
        <v>0</v>
      </c>
      <c r="M28" s="25">
        <f>LARGE($C28:$L28,1)</f>
        <v>2.38681818181818</v>
      </c>
      <c r="N28" s="25">
        <f>LARGE($C28:$L28,2)</f>
        <v>0</v>
      </c>
      <c r="O28" s="25">
        <f>LARGE($C28:$L28,3)</f>
        <v>0</v>
      </c>
      <c r="P28" s="25">
        <f>LARGE($C28:$L28,4)</f>
        <v>0</v>
      </c>
      <c r="Q28" s="25">
        <f>SUM(M28:P28)</f>
        <v>2.38681818181818</v>
      </c>
      <c r="R28" s="27">
        <v>25</v>
      </c>
    </row>
    <row r="29" spans="1:18">
      <c r="A29" s="28" t="s">
        <v>65</v>
      </c>
      <c r="B29" s="28" t="s">
        <v>66</v>
      </c>
      <c r="C29" s="25">
        <v>0</v>
      </c>
      <c r="D29" s="25">
        <v>0</v>
      </c>
      <c r="E29" s="25">
        <v>1.7637121212121201</v>
      </c>
      <c r="F29" s="25">
        <v>0</v>
      </c>
      <c r="G29" s="25">
        <v>0</v>
      </c>
      <c r="H29" s="25">
        <v>0</v>
      </c>
      <c r="I29" s="26">
        <v>0</v>
      </c>
      <c r="J29" s="25">
        <v>0</v>
      </c>
      <c r="K29" s="25">
        <v>0</v>
      </c>
      <c r="L29" s="25">
        <v>0</v>
      </c>
      <c r="M29" s="25">
        <f>LARGE($C29:$L29,1)</f>
        <v>1.7637121212121201</v>
      </c>
      <c r="N29" s="25">
        <f>LARGE($C29:$L29,2)</f>
        <v>0</v>
      </c>
      <c r="O29" s="25">
        <f>LARGE($C29:$L29,3)</f>
        <v>0</v>
      </c>
      <c r="P29" s="25">
        <f>LARGE($C29:$L29,4)</f>
        <v>0</v>
      </c>
      <c r="Q29" s="25">
        <f>SUM(M29:P29)</f>
        <v>1.7637121212121201</v>
      </c>
      <c r="R29" s="27">
        <v>26</v>
      </c>
    </row>
    <row r="30" spans="1:18">
      <c r="A30" s="24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7"/>
    </row>
    <row r="31" spans="1:18" ht="15.75">
      <c r="A31" s="69"/>
      <c r="B31" s="69"/>
      <c r="C31" s="70" t="s">
        <v>67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8">
      <c r="A32" s="71"/>
      <c r="B32" s="71"/>
      <c r="C32" s="21" t="s">
        <v>9</v>
      </c>
      <c r="D32" s="21" t="s">
        <v>10</v>
      </c>
      <c r="E32" s="21" t="s">
        <v>11</v>
      </c>
      <c r="F32" s="21" t="s">
        <v>12</v>
      </c>
      <c r="G32" s="21" t="s">
        <v>13</v>
      </c>
      <c r="H32" s="21" t="s">
        <v>14</v>
      </c>
      <c r="I32" s="21" t="s">
        <v>15</v>
      </c>
      <c r="J32" s="21" t="s">
        <v>16</v>
      </c>
      <c r="K32" s="21" t="s">
        <v>17</v>
      </c>
      <c r="L32" s="21" t="s">
        <v>18</v>
      </c>
      <c r="M32" s="21" t="s">
        <v>19</v>
      </c>
      <c r="N32" s="21" t="s">
        <v>20</v>
      </c>
      <c r="O32" s="21" t="s">
        <v>21</v>
      </c>
      <c r="P32" s="21" t="s">
        <v>22</v>
      </c>
      <c r="Q32" s="22" t="s">
        <v>23</v>
      </c>
      <c r="R32" s="72" t="s">
        <v>24</v>
      </c>
    </row>
    <row r="33" spans="1:18">
      <c r="A33" s="23" t="s">
        <v>2</v>
      </c>
      <c r="B33" s="23" t="s">
        <v>3</v>
      </c>
      <c r="C33" s="21" t="s">
        <v>25</v>
      </c>
      <c r="D33" s="21" t="s">
        <v>25</v>
      </c>
      <c r="E33" s="21" t="s">
        <v>25</v>
      </c>
      <c r="F33" s="21" t="s">
        <v>25</v>
      </c>
      <c r="G33" s="21" t="s">
        <v>25</v>
      </c>
      <c r="H33" s="21" t="s">
        <v>25</v>
      </c>
      <c r="I33" s="21" t="s">
        <v>25</v>
      </c>
      <c r="J33" s="21" t="s">
        <v>25</v>
      </c>
      <c r="K33" s="21" t="s">
        <v>25</v>
      </c>
      <c r="L33" s="21" t="s">
        <v>25</v>
      </c>
      <c r="M33" s="21" t="s">
        <v>25</v>
      </c>
      <c r="N33" s="21" t="s">
        <v>25</v>
      </c>
      <c r="O33" s="21" t="s">
        <v>25</v>
      </c>
      <c r="P33" s="21" t="s">
        <v>25</v>
      </c>
      <c r="Q33" s="22" t="s">
        <v>25</v>
      </c>
      <c r="R33" s="72"/>
    </row>
    <row r="34" spans="1:18">
      <c r="A34" s="16" t="s">
        <v>28</v>
      </c>
      <c r="B34" s="16" t="s">
        <v>32</v>
      </c>
      <c r="C34" s="25">
        <v>4.0306818181818196</v>
      </c>
      <c r="D34" s="25">
        <v>4.1658333333333299</v>
      </c>
      <c r="E34" s="25">
        <v>4.3838636363636398</v>
      </c>
      <c r="F34" s="25">
        <v>2.6390151515151499</v>
      </c>
      <c r="G34" s="25">
        <v>4.0742424242424198</v>
      </c>
      <c r="H34" s="25">
        <v>3.5102272727272701</v>
      </c>
      <c r="I34" s="25">
        <v>3.2652000000000001</v>
      </c>
      <c r="J34" s="25">
        <v>4.4622727272727296</v>
      </c>
      <c r="K34" s="25">
        <v>3.67681818181818</v>
      </c>
      <c r="L34" s="25">
        <v>4.5487000000000002</v>
      </c>
      <c r="M34" s="25">
        <f>LARGE($C34:$L34,1)</f>
        <v>4.5487000000000002</v>
      </c>
      <c r="N34" s="25">
        <f>LARGE($C34:$L34,2)</f>
        <v>4.4622727272727296</v>
      </c>
      <c r="O34" s="25">
        <f>LARGE($C34:$L34,3)</f>
        <v>4.3838636363636398</v>
      </c>
      <c r="P34" s="25">
        <f>LARGE($C34:$L34,4)</f>
        <v>4.1658333333333299</v>
      </c>
      <c r="Q34" s="25">
        <f>SUM(M34:P34)</f>
        <v>17.560669696969697</v>
      </c>
      <c r="R34" s="27">
        <v>1</v>
      </c>
    </row>
    <row r="35" spans="1:18">
      <c r="A35" s="28" t="s">
        <v>38</v>
      </c>
      <c r="B35" s="28" t="s">
        <v>39</v>
      </c>
      <c r="C35" s="25">
        <v>0</v>
      </c>
      <c r="D35" s="25">
        <v>3.5649999999999999</v>
      </c>
      <c r="E35" s="25">
        <v>4.3307575757575796</v>
      </c>
      <c r="F35" s="25">
        <v>3.9784848484848498</v>
      </c>
      <c r="G35" s="25">
        <v>4.2451515151515196</v>
      </c>
      <c r="H35" s="25">
        <v>0</v>
      </c>
      <c r="I35" s="25">
        <v>4.0152000000000001</v>
      </c>
      <c r="J35" s="25">
        <v>4.4429999999999996</v>
      </c>
      <c r="K35" s="25">
        <v>3.7701515151515101</v>
      </c>
      <c r="L35" s="25">
        <v>4.2649999999999997</v>
      </c>
      <c r="M35" s="25">
        <f>LARGE($C35:$L35,1)</f>
        <v>4.4429999999999996</v>
      </c>
      <c r="N35" s="25">
        <f>LARGE($C35:$L35,2)</f>
        <v>4.3307575757575796</v>
      </c>
      <c r="O35" s="25">
        <f>LARGE($C35:$L35,3)</f>
        <v>4.2649999999999997</v>
      </c>
      <c r="P35" s="25">
        <f>LARGE($C35:$L35,4)</f>
        <v>4.2451515151515196</v>
      </c>
      <c r="Q35" s="25">
        <f>SUM(M35:P35)</f>
        <v>17.283909090909098</v>
      </c>
      <c r="R35" s="27">
        <v>2</v>
      </c>
    </row>
    <row r="36" spans="1:18">
      <c r="A36" s="28" t="s">
        <v>68</v>
      </c>
      <c r="B36" s="28" t="s">
        <v>69</v>
      </c>
      <c r="C36" s="25">
        <v>0</v>
      </c>
      <c r="D36" s="25">
        <v>3.76833333333333</v>
      </c>
      <c r="E36" s="25">
        <v>4.46477272727273</v>
      </c>
      <c r="F36" s="25">
        <v>3.2312878787878798</v>
      </c>
      <c r="G36" s="25">
        <v>4.2495454545454603</v>
      </c>
      <c r="H36" s="25">
        <v>3.2685606060606101</v>
      </c>
      <c r="I36" s="25">
        <v>3.9958999999999998</v>
      </c>
      <c r="J36" s="25">
        <v>4.0975000000000001</v>
      </c>
      <c r="K36" s="25">
        <v>3.9190151515151501</v>
      </c>
      <c r="L36" s="25">
        <v>4.343</v>
      </c>
      <c r="M36" s="25">
        <f>LARGE($C36:$L36,1)</f>
        <v>4.46477272727273</v>
      </c>
      <c r="N36" s="25">
        <f>LARGE($C36:$L36,2)</f>
        <v>4.343</v>
      </c>
      <c r="O36" s="25">
        <f>LARGE($C36:$L36,3)</f>
        <v>4.2495454545454603</v>
      </c>
      <c r="P36" s="25">
        <f>LARGE($C36:$L36,4)</f>
        <v>4.0975000000000001</v>
      </c>
      <c r="Q36" s="25">
        <f>SUM(M36:P36)</f>
        <v>17.154818181818193</v>
      </c>
      <c r="R36" s="27">
        <v>3</v>
      </c>
    </row>
    <row r="37" spans="1:18">
      <c r="A37" s="16" t="s">
        <v>44</v>
      </c>
      <c r="B37" s="16" t="s">
        <v>70</v>
      </c>
      <c r="C37" s="25">
        <v>3.6281818181818202</v>
      </c>
      <c r="D37" s="25">
        <v>3.6952272727272701</v>
      </c>
      <c r="E37" s="25">
        <v>0</v>
      </c>
      <c r="F37" s="25">
        <v>4.1590909090909101</v>
      </c>
      <c r="G37" s="25">
        <v>3.99522727272727</v>
      </c>
      <c r="H37" s="25">
        <v>2.8860606060606102</v>
      </c>
      <c r="I37" s="25">
        <v>4.0271999999999997</v>
      </c>
      <c r="J37" s="25">
        <v>0</v>
      </c>
      <c r="K37" s="25">
        <v>3.9077272727272701</v>
      </c>
      <c r="L37" s="25">
        <v>4.2323000000000004</v>
      </c>
      <c r="M37" s="25">
        <f>LARGE($C37:$L37,1)</f>
        <v>4.2323000000000004</v>
      </c>
      <c r="N37" s="25">
        <f>LARGE($C37:$L37,2)</f>
        <v>4.1590909090909101</v>
      </c>
      <c r="O37" s="25">
        <f>LARGE($C37:$L37,3)</f>
        <v>4.0271999999999997</v>
      </c>
      <c r="P37" s="25">
        <f>LARGE($C37:$L37,4)</f>
        <v>3.99522727272727</v>
      </c>
      <c r="Q37" s="25">
        <f>SUM(M37:P37)</f>
        <v>16.413818181818179</v>
      </c>
      <c r="R37" s="27">
        <v>4</v>
      </c>
    </row>
    <row r="38" spans="1:18">
      <c r="A38" s="28" t="s">
        <v>71</v>
      </c>
      <c r="B38" s="28" t="s">
        <v>72</v>
      </c>
      <c r="C38" s="25">
        <v>0</v>
      </c>
      <c r="D38" s="25">
        <v>0</v>
      </c>
      <c r="E38" s="25">
        <v>3.9672727272727299</v>
      </c>
      <c r="F38" s="25">
        <v>3.7440151515151499</v>
      </c>
      <c r="G38" s="25">
        <v>0</v>
      </c>
      <c r="H38" s="25">
        <v>3.58189393939394</v>
      </c>
      <c r="I38" s="25">
        <v>3.8714</v>
      </c>
      <c r="J38" s="25">
        <v>0</v>
      </c>
      <c r="K38" s="25">
        <v>4.0391666666666701</v>
      </c>
      <c r="L38" s="25">
        <v>0</v>
      </c>
      <c r="M38" s="25">
        <f>LARGE($C38:$L38,1)</f>
        <v>4.0391666666666701</v>
      </c>
      <c r="N38" s="25">
        <f>LARGE($C38:$L38,2)</f>
        <v>3.9672727272727299</v>
      </c>
      <c r="O38" s="25">
        <f>LARGE($C38:$L38,3)</f>
        <v>3.8714</v>
      </c>
      <c r="P38" s="25">
        <f>LARGE($C38:$L38,4)</f>
        <v>3.7440151515151499</v>
      </c>
      <c r="Q38" s="25">
        <f>SUM(M38:P38)</f>
        <v>15.62185454545455</v>
      </c>
      <c r="R38" s="27">
        <v>5</v>
      </c>
    </row>
    <row r="39" spans="1:18">
      <c r="A39" s="30" t="s">
        <v>28</v>
      </c>
      <c r="B39" s="31" t="s">
        <v>31</v>
      </c>
      <c r="C39" s="25">
        <v>3.6189393939393901</v>
      </c>
      <c r="D39" s="25">
        <v>3.21515151515151</v>
      </c>
      <c r="E39" s="25">
        <v>3.78484848484849</v>
      </c>
      <c r="F39" s="25">
        <v>3.5381060606060601</v>
      </c>
      <c r="G39" s="25">
        <v>3.9481060606060598</v>
      </c>
      <c r="H39" s="25">
        <v>0</v>
      </c>
      <c r="I39" s="25">
        <v>3.0200999999999998</v>
      </c>
      <c r="J39" s="25">
        <v>4.0009848484848503</v>
      </c>
      <c r="K39" s="25">
        <v>3.19962121212121</v>
      </c>
      <c r="L39" s="25">
        <v>0</v>
      </c>
      <c r="M39" s="25">
        <f>LARGE($C39:$L39,1)</f>
        <v>4.0009848484848503</v>
      </c>
      <c r="N39" s="25">
        <f>LARGE($C39:$L39,2)</f>
        <v>3.9481060606060598</v>
      </c>
      <c r="O39" s="25">
        <f>LARGE($C39:$L39,3)</f>
        <v>3.78484848484849</v>
      </c>
      <c r="P39" s="25">
        <f>LARGE($C39:$L39,4)</f>
        <v>3.6189393939393901</v>
      </c>
      <c r="Q39" s="25">
        <f>SUM(M39:P39)</f>
        <v>15.35287878787879</v>
      </c>
      <c r="R39" s="27">
        <v>6</v>
      </c>
    </row>
    <row r="40" spans="1:18">
      <c r="A40" s="30" t="s">
        <v>28</v>
      </c>
      <c r="B40" s="31" t="s">
        <v>74</v>
      </c>
      <c r="C40" s="25">
        <v>0</v>
      </c>
      <c r="D40" s="25">
        <v>3.4547727272727302</v>
      </c>
      <c r="E40" s="25">
        <v>0</v>
      </c>
      <c r="F40" s="25">
        <v>0</v>
      </c>
      <c r="G40" s="25">
        <v>0</v>
      </c>
      <c r="H40" s="25">
        <v>3.45409090909091</v>
      </c>
      <c r="I40" s="25">
        <v>2.6410999999999998</v>
      </c>
      <c r="J40" s="25">
        <v>0</v>
      </c>
      <c r="K40" s="25">
        <v>2.9135606060606101</v>
      </c>
      <c r="L40" s="25">
        <v>3.3348</v>
      </c>
      <c r="M40" s="25">
        <f>LARGE($C40:$L40,1)</f>
        <v>3.4547727272727302</v>
      </c>
      <c r="N40" s="25">
        <f>LARGE($C40:$L40,2)</f>
        <v>3.45409090909091</v>
      </c>
      <c r="O40" s="25">
        <f>LARGE($C40:$L40,3)</f>
        <v>3.3348</v>
      </c>
      <c r="P40" s="25">
        <f>LARGE($C40:$L40,4)</f>
        <v>2.9135606060606101</v>
      </c>
      <c r="Q40" s="25">
        <f>SUM(M40:P40)</f>
        <v>13.157224242424251</v>
      </c>
      <c r="R40" s="27">
        <v>7</v>
      </c>
    </row>
    <row r="41" spans="1:18">
      <c r="A41" s="30" t="s">
        <v>48</v>
      </c>
      <c r="B41" s="31" t="s">
        <v>73</v>
      </c>
      <c r="C41" s="25">
        <v>0</v>
      </c>
      <c r="D41" s="25">
        <v>0</v>
      </c>
      <c r="E41" s="25">
        <v>0</v>
      </c>
      <c r="F41" s="25">
        <v>0</v>
      </c>
      <c r="G41" s="25">
        <v>3.55151515151515</v>
      </c>
      <c r="H41" s="25">
        <v>2.7059545454545502</v>
      </c>
      <c r="I41" s="25">
        <v>3.0150999999999999</v>
      </c>
      <c r="J41" s="25">
        <v>3.21507575757576</v>
      </c>
      <c r="K41" s="25">
        <v>1.64462121212121</v>
      </c>
      <c r="L41" s="25">
        <v>3.1692</v>
      </c>
      <c r="M41" s="25">
        <f>LARGE($C41:$L41,1)</f>
        <v>3.55151515151515</v>
      </c>
      <c r="N41" s="25">
        <f>LARGE($C41:$L41,2)</f>
        <v>3.21507575757576</v>
      </c>
      <c r="O41" s="25">
        <f>LARGE($C41:$L41,3)</f>
        <v>3.1692</v>
      </c>
      <c r="P41" s="25">
        <f>LARGE($C41:$L41,4)</f>
        <v>3.0150999999999999</v>
      </c>
      <c r="Q41" s="25">
        <f>SUM(M41:P41)</f>
        <v>12.95089090909091</v>
      </c>
      <c r="R41" s="27">
        <v>8</v>
      </c>
    </row>
    <row r="42" spans="1:18">
      <c r="A42" s="28" t="s">
        <v>48</v>
      </c>
      <c r="B42" s="28" t="s">
        <v>49</v>
      </c>
      <c r="C42" s="25">
        <v>0</v>
      </c>
      <c r="D42" s="25">
        <v>3.53</v>
      </c>
      <c r="E42" s="25">
        <v>2.6786363636363602</v>
      </c>
      <c r="F42" s="25">
        <v>0</v>
      </c>
      <c r="G42" s="25">
        <v>0</v>
      </c>
      <c r="H42" s="25">
        <v>2.7813636363636398</v>
      </c>
      <c r="I42" s="25">
        <v>3.0350000000000001</v>
      </c>
      <c r="J42" s="25">
        <v>0</v>
      </c>
      <c r="K42" s="25">
        <v>0</v>
      </c>
      <c r="L42" s="25">
        <v>0</v>
      </c>
      <c r="M42" s="25">
        <f>LARGE($C42:$L42,1)</f>
        <v>3.53</v>
      </c>
      <c r="N42" s="25">
        <f>LARGE($C42:$L42,2)</f>
        <v>3.0350000000000001</v>
      </c>
      <c r="O42" s="25">
        <f>LARGE($C42:$L42,3)</f>
        <v>2.7813636363636398</v>
      </c>
      <c r="P42" s="25">
        <f>LARGE($C42:$L42,4)</f>
        <v>2.6786363636363602</v>
      </c>
      <c r="Q42" s="25">
        <f>SUM(M42:P42)</f>
        <v>12.024999999999999</v>
      </c>
      <c r="R42" s="27">
        <v>9</v>
      </c>
    </row>
    <row r="43" spans="1:18">
      <c r="A43" s="28" t="s">
        <v>75</v>
      </c>
      <c r="B43" s="28" t="s">
        <v>76</v>
      </c>
      <c r="C43" s="25">
        <v>0</v>
      </c>
      <c r="D43" s="25">
        <v>1.82810606060606</v>
      </c>
      <c r="E43" s="25">
        <v>1.9359848484848501</v>
      </c>
      <c r="F43" s="25">
        <v>1.81075757575758</v>
      </c>
      <c r="G43" s="25">
        <v>3.1588636363636402</v>
      </c>
      <c r="H43" s="25">
        <v>2.7923484848484801</v>
      </c>
      <c r="I43" s="25">
        <v>0</v>
      </c>
      <c r="J43" s="25">
        <v>3.42340909090909</v>
      </c>
      <c r="K43" s="25">
        <v>2.0940909090909101</v>
      </c>
      <c r="L43" s="25">
        <v>1.8631</v>
      </c>
      <c r="M43" s="25">
        <f>LARGE($C43:$L43,1)</f>
        <v>3.42340909090909</v>
      </c>
      <c r="N43" s="25">
        <f>LARGE($C43:$L43,2)</f>
        <v>3.1588636363636402</v>
      </c>
      <c r="O43" s="25">
        <f>LARGE($C43:$L43,3)</f>
        <v>2.7923484848484801</v>
      </c>
      <c r="P43" s="25">
        <f>LARGE($C43:$L43,4)</f>
        <v>2.0940909090909101</v>
      </c>
      <c r="Q43" s="25">
        <f>SUM(M43:P43)</f>
        <v>11.468712121212121</v>
      </c>
      <c r="R43" s="27">
        <v>10</v>
      </c>
    </row>
    <row r="44" spans="1:18">
      <c r="A44" s="28" t="s">
        <v>77</v>
      </c>
      <c r="B44" s="28" t="s">
        <v>78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3.5015151515151501</v>
      </c>
      <c r="I44" s="25">
        <v>3.427</v>
      </c>
      <c r="J44" s="25">
        <v>3.87015151515152</v>
      </c>
      <c r="K44" s="25">
        <v>0.1</v>
      </c>
      <c r="L44" s="25">
        <v>0</v>
      </c>
      <c r="M44" s="25">
        <f>LARGE($C44:$L44,1)</f>
        <v>3.87015151515152</v>
      </c>
      <c r="N44" s="25">
        <f>LARGE($C44:$L44,2)</f>
        <v>3.5015151515151501</v>
      </c>
      <c r="O44" s="25">
        <f>LARGE($C44:$L44,3)</f>
        <v>3.427</v>
      </c>
      <c r="P44" s="25">
        <f>LARGE($C44:$L44,4)</f>
        <v>0.1</v>
      </c>
      <c r="Q44" s="25">
        <f>SUM(M44:P44)</f>
        <v>10.898666666666669</v>
      </c>
      <c r="R44" s="27">
        <v>11</v>
      </c>
    </row>
    <row r="45" spans="1:18">
      <c r="A45" s="28" t="s">
        <v>50</v>
      </c>
      <c r="B45" s="28" t="s">
        <v>79</v>
      </c>
      <c r="C45" s="25">
        <v>0</v>
      </c>
      <c r="D45" s="25">
        <v>0</v>
      </c>
      <c r="E45" s="25">
        <v>0</v>
      </c>
      <c r="F45" s="25">
        <v>2.3338030303030299</v>
      </c>
      <c r="G45" s="25">
        <v>2.7618939393939401</v>
      </c>
      <c r="H45" s="25">
        <v>2.2824696969697</v>
      </c>
      <c r="I45" s="25">
        <v>0</v>
      </c>
      <c r="J45" s="25">
        <v>0</v>
      </c>
      <c r="K45" s="25">
        <v>2.9362121212121202</v>
      </c>
      <c r="L45" s="25">
        <v>0</v>
      </c>
      <c r="M45" s="25">
        <f>LARGE($C45:$L45,1)</f>
        <v>2.9362121212121202</v>
      </c>
      <c r="N45" s="25">
        <f>LARGE($C45:$L45,2)</f>
        <v>2.7618939393939401</v>
      </c>
      <c r="O45" s="25">
        <f>LARGE($C45:$L45,3)</f>
        <v>2.3338030303030299</v>
      </c>
      <c r="P45" s="25">
        <f>LARGE($C45:$L45,4)</f>
        <v>2.2824696969697</v>
      </c>
      <c r="Q45" s="25">
        <f>SUM(M45:P45)</f>
        <v>10.314378787878789</v>
      </c>
      <c r="R45" s="27">
        <v>12</v>
      </c>
    </row>
    <row r="46" spans="1:18">
      <c r="A46" s="28" t="s">
        <v>61</v>
      </c>
      <c r="B46" s="28" t="s">
        <v>80</v>
      </c>
      <c r="C46" s="25">
        <v>0</v>
      </c>
      <c r="D46" s="25">
        <v>3.3618939393939402</v>
      </c>
      <c r="E46" s="25">
        <v>0</v>
      </c>
      <c r="F46" s="25">
        <v>3.30833333333333</v>
      </c>
      <c r="G46" s="25">
        <v>0</v>
      </c>
      <c r="H46" s="25">
        <v>0</v>
      </c>
      <c r="I46" s="25">
        <v>2.8570000000000002</v>
      </c>
      <c r="J46" s="25">
        <v>0</v>
      </c>
      <c r="K46" s="25">
        <v>0</v>
      </c>
      <c r="L46" s="25">
        <v>0</v>
      </c>
      <c r="M46" s="25">
        <f>LARGE($C46:$L46,1)</f>
        <v>3.3618939393939402</v>
      </c>
      <c r="N46" s="25">
        <f>LARGE($C46:$L46,2)</f>
        <v>3.30833333333333</v>
      </c>
      <c r="O46" s="25">
        <f>LARGE($C46:$L46,3)</f>
        <v>2.8570000000000002</v>
      </c>
      <c r="P46" s="25">
        <f>LARGE($C46:$L46,4)</f>
        <v>0</v>
      </c>
      <c r="Q46" s="25">
        <f>SUM(M46:P46)</f>
        <v>9.52722727272727</v>
      </c>
      <c r="R46" s="27">
        <v>13</v>
      </c>
    </row>
    <row r="47" spans="1:18">
      <c r="A47" s="28" t="s">
        <v>28</v>
      </c>
      <c r="B47" s="28" t="s">
        <v>81</v>
      </c>
      <c r="C47" s="25">
        <v>0</v>
      </c>
      <c r="D47" s="25">
        <v>0</v>
      </c>
      <c r="E47" s="25">
        <v>4.9166666666666696</v>
      </c>
      <c r="F47" s="25">
        <v>0</v>
      </c>
      <c r="G47" s="25">
        <v>0</v>
      </c>
      <c r="H47" s="25">
        <v>0</v>
      </c>
      <c r="I47" s="25">
        <v>3.5625</v>
      </c>
      <c r="J47" s="25">
        <v>0</v>
      </c>
      <c r="K47" s="25">
        <v>0</v>
      </c>
      <c r="L47" s="25">
        <v>0</v>
      </c>
      <c r="M47" s="25">
        <f>LARGE($C47:$L47,1)</f>
        <v>4.9166666666666696</v>
      </c>
      <c r="N47" s="25">
        <f>LARGE($C47:$L47,2)</f>
        <v>3.5625</v>
      </c>
      <c r="O47" s="25">
        <f>LARGE($C47:$L47,3)</f>
        <v>0</v>
      </c>
      <c r="P47" s="25">
        <f>LARGE($C47:$L47,4)</f>
        <v>0</v>
      </c>
      <c r="Q47" s="25">
        <f>SUM(M47:P47)</f>
        <v>8.4791666666666696</v>
      </c>
      <c r="R47" s="27">
        <v>14</v>
      </c>
    </row>
    <row r="48" spans="1:18">
      <c r="A48" s="30" t="s">
        <v>48</v>
      </c>
      <c r="B48" s="31" t="s">
        <v>82</v>
      </c>
      <c r="C48" s="25">
        <v>0</v>
      </c>
      <c r="D48" s="25">
        <v>1.61777272727273</v>
      </c>
      <c r="E48" s="25">
        <v>0</v>
      </c>
      <c r="F48" s="25">
        <v>0</v>
      </c>
      <c r="G48" s="25">
        <v>0</v>
      </c>
      <c r="H48" s="25">
        <v>2.7304696969697</v>
      </c>
      <c r="I48" s="25">
        <v>0</v>
      </c>
      <c r="J48" s="25">
        <v>0</v>
      </c>
      <c r="K48" s="25">
        <v>3.4501515151515201</v>
      </c>
      <c r="L48" s="25">
        <v>0</v>
      </c>
      <c r="M48" s="25">
        <f>LARGE($C48:$L48,1)</f>
        <v>3.4501515151515201</v>
      </c>
      <c r="N48" s="25">
        <f>LARGE($C48:$L48,2)</f>
        <v>2.7304696969697</v>
      </c>
      <c r="O48" s="25">
        <f>LARGE($C48:$L48,3)</f>
        <v>1.61777272727273</v>
      </c>
      <c r="P48" s="25">
        <f>LARGE($C48:$L48,4)</f>
        <v>0</v>
      </c>
      <c r="Q48" s="25">
        <f>SUM(M48:P48)</f>
        <v>7.7983939393939501</v>
      </c>
      <c r="R48" s="27">
        <v>15</v>
      </c>
    </row>
    <row r="49" spans="1:18">
      <c r="A49" s="28" t="s">
        <v>83</v>
      </c>
      <c r="B49" s="28" t="s">
        <v>84</v>
      </c>
      <c r="C49" s="25">
        <v>0</v>
      </c>
      <c r="D49" s="25">
        <v>1.94030303030303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3.0703181818181799</v>
      </c>
      <c r="L49" s="25">
        <v>0</v>
      </c>
      <c r="M49" s="25">
        <f>LARGE($C49:$L49,1)</f>
        <v>3.0703181818181799</v>
      </c>
      <c r="N49" s="25">
        <f>LARGE($C49:$L49,2)</f>
        <v>1.94030303030303</v>
      </c>
      <c r="O49" s="25">
        <f>LARGE($C49:$L49,3)</f>
        <v>0</v>
      </c>
      <c r="P49" s="25">
        <f>LARGE($C49:$L49,4)</f>
        <v>0</v>
      </c>
      <c r="Q49" s="25">
        <f>SUM(M49:P49)</f>
        <v>5.0106212121212099</v>
      </c>
      <c r="R49" s="27">
        <v>16</v>
      </c>
    </row>
    <row r="50" spans="1:18">
      <c r="A50" s="28" t="s">
        <v>83</v>
      </c>
      <c r="B50" s="28" t="s">
        <v>85</v>
      </c>
      <c r="C50" s="25">
        <v>0</v>
      </c>
      <c r="D50" s="25">
        <v>0</v>
      </c>
      <c r="E50" s="25">
        <v>0</v>
      </c>
      <c r="F50" s="25">
        <v>0</v>
      </c>
      <c r="G50" s="25">
        <v>4.2364393939393903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f>LARGE($C50:$L50,1)</f>
        <v>4.2364393939393903</v>
      </c>
      <c r="N50" s="25">
        <f>LARGE($C50:$L50,2)</f>
        <v>0</v>
      </c>
      <c r="O50" s="25">
        <f>LARGE($C50:$L50,3)</f>
        <v>0</v>
      </c>
      <c r="P50" s="25">
        <f>LARGE($C50:$L50,4)</f>
        <v>0</v>
      </c>
      <c r="Q50" s="25">
        <f>SUM(M50:P50)</f>
        <v>4.2364393939393903</v>
      </c>
      <c r="R50" s="27">
        <v>17</v>
      </c>
    </row>
    <row r="51" spans="1:18">
      <c r="A51" s="16" t="s">
        <v>34</v>
      </c>
      <c r="B51" s="16" t="s">
        <v>86</v>
      </c>
      <c r="C51" s="25">
        <v>0</v>
      </c>
      <c r="D51" s="25">
        <v>0</v>
      </c>
      <c r="E51" s="25">
        <v>0</v>
      </c>
      <c r="F51" s="25">
        <v>0</v>
      </c>
      <c r="G51" s="25">
        <v>0.80954545454545501</v>
      </c>
      <c r="H51" s="25">
        <v>0</v>
      </c>
      <c r="I51" s="25">
        <v>3.2299000000000002</v>
      </c>
      <c r="J51" s="25">
        <v>0</v>
      </c>
      <c r="K51" s="25">
        <v>0</v>
      </c>
      <c r="L51" s="25">
        <v>0</v>
      </c>
      <c r="M51" s="25">
        <f>LARGE($C51:$L51,1)</f>
        <v>3.2299000000000002</v>
      </c>
      <c r="N51" s="25">
        <f>LARGE($C51:$L51,2)</f>
        <v>0.80954545454545501</v>
      </c>
      <c r="O51" s="25">
        <f>LARGE($C51:$L51,3)</f>
        <v>0</v>
      </c>
      <c r="P51" s="25">
        <f>LARGE($C51:$L51,4)</f>
        <v>0</v>
      </c>
      <c r="Q51" s="25">
        <f>SUM(M51:P51)</f>
        <v>4.0394454545454552</v>
      </c>
      <c r="R51" s="27">
        <v>18</v>
      </c>
    </row>
    <row r="52" spans="1:18">
      <c r="A52" s="28" t="s">
        <v>87</v>
      </c>
      <c r="B52" s="28" t="s">
        <v>88</v>
      </c>
      <c r="C52" s="25">
        <v>0</v>
      </c>
      <c r="D52" s="25">
        <v>0</v>
      </c>
      <c r="E52" s="25">
        <v>0</v>
      </c>
      <c r="F52" s="25">
        <v>0</v>
      </c>
      <c r="G52" s="25">
        <v>3.9633333333333298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f>LARGE($C52:$L52,1)</f>
        <v>3.9633333333333298</v>
      </c>
      <c r="N52" s="25">
        <f>LARGE($C52:$L52,2)</f>
        <v>0</v>
      </c>
      <c r="O52" s="25">
        <f>LARGE($C52:$L52,3)</f>
        <v>0</v>
      </c>
      <c r="P52" s="25">
        <f>LARGE($C52:$L52,4)</f>
        <v>0</v>
      </c>
      <c r="Q52" s="25">
        <f>SUM(M52:P52)</f>
        <v>3.9633333333333298</v>
      </c>
      <c r="R52" s="27">
        <v>19</v>
      </c>
    </row>
    <row r="53" spans="1:18">
      <c r="A53" s="28" t="s">
        <v>54</v>
      </c>
      <c r="B53" s="28" t="s">
        <v>55</v>
      </c>
      <c r="C53" s="25">
        <v>0</v>
      </c>
      <c r="D53" s="25">
        <v>0</v>
      </c>
      <c r="E53" s="25">
        <v>0</v>
      </c>
      <c r="F53" s="25">
        <v>3.8309242424242398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f>LARGE($C53:$L53,1)</f>
        <v>3.8309242424242398</v>
      </c>
      <c r="N53" s="25">
        <f>LARGE($C53:$L53,2)</f>
        <v>0</v>
      </c>
      <c r="O53" s="25">
        <f>LARGE($C53:$L53,3)</f>
        <v>0</v>
      </c>
      <c r="P53" s="25">
        <f>LARGE($C53:$L53,4)</f>
        <v>0</v>
      </c>
      <c r="Q53" s="25">
        <f>SUM(M53:P53)</f>
        <v>3.8309242424242398</v>
      </c>
      <c r="R53" s="27">
        <v>20</v>
      </c>
    </row>
    <row r="54" spans="1:18">
      <c r="A54" s="28" t="s">
        <v>44</v>
      </c>
      <c r="B54" s="28" t="s">
        <v>89</v>
      </c>
      <c r="C54" s="25">
        <v>0</v>
      </c>
      <c r="D54" s="25">
        <v>0</v>
      </c>
      <c r="E54" s="25">
        <v>3.6819696969696998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f>LARGE($C54:$L54,1)</f>
        <v>3.6819696969696998</v>
      </c>
      <c r="N54" s="25">
        <f>LARGE($C54:$L54,2)</f>
        <v>0</v>
      </c>
      <c r="O54" s="25">
        <f>LARGE($C54:$L54,3)</f>
        <v>0</v>
      </c>
      <c r="P54" s="25">
        <f>LARGE($C54:$L54,4)</f>
        <v>0</v>
      </c>
      <c r="Q54" s="25">
        <f>SUM(M54:P54)</f>
        <v>3.6819696969696998</v>
      </c>
      <c r="R54" s="27">
        <v>21</v>
      </c>
    </row>
    <row r="55" spans="1:18">
      <c r="A55" s="30" t="s">
        <v>50</v>
      </c>
      <c r="B55" s="31" t="s">
        <v>90</v>
      </c>
      <c r="C55" s="25">
        <v>0</v>
      </c>
      <c r="D55" s="25">
        <v>0</v>
      </c>
      <c r="E55" s="25">
        <v>0</v>
      </c>
      <c r="F55" s="25">
        <v>0</v>
      </c>
      <c r="G55" s="25">
        <v>3.52416666666667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f>LARGE($C55:$L55,1)</f>
        <v>3.52416666666667</v>
      </c>
      <c r="N55" s="25">
        <f>LARGE($C55:$L55,2)</f>
        <v>0</v>
      </c>
      <c r="O55" s="25">
        <f>LARGE($C55:$L55,3)</f>
        <v>0</v>
      </c>
      <c r="P55" s="25">
        <f>LARGE($C55:$L55,4)</f>
        <v>0</v>
      </c>
      <c r="Q55" s="25">
        <f>SUM(M55:P55)</f>
        <v>3.52416666666667</v>
      </c>
      <c r="R55" s="27">
        <v>22</v>
      </c>
    </row>
    <row r="56" spans="1:18">
      <c r="A56" s="28" t="s">
        <v>50</v>
      </c>
      <c r="B56" s="28" t="s">
        <v>59</v>
      </c>
      <c r="C56" s="25">
        <v>0</v>
      </c>
      <c r="D56" s="25">
        <v>0</v>
      </c>
      <c r="E56" s="25">
        <v>0</v>
      </c>
      <c r="F56" s="25">
        <v>0</v>
      </c>
      <c r="G56" s="25">
        <v>3.4394696969697001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f>LARGE($C56:$L56,1)</f>
        <v>3.4394696969697001</v>
      </c>
      <c r="N56" s="25">
        <f>LARGE($C56:$L56,2)</f>
        <v>0</v>
      </c>
      <c r="O56" s="25">
        <f>LARGE($C56:$L56,3)</f>
        <v>0</v>
      </c>
      <c r="P56" s="25">
        <f>LARGE($C56:$L56,4)</f>
        <v>0</v>
      </c>
      <c r="Q56" s="25">
        <f>SUM(M56:P56)</f>
        <v>3.4394696969697001</v>
      </c>
      <c r="R56" s="27">
        <v>23</v>
      </c>
    </row>
    <row r="57" spans="1:18">
      <c r="A57" s="28" t="s">
        <v>50</v>
      </c>
      <c r="B57" s="28" t="s">
        <v>91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2.68674242424242</v>
      </c>
      <c r="L57" s="25">
        <v>0</v>
      </c>
      <c r="M57" s="25">
        <f>LARGE($C57:$L57,1)</f>
        <v>2.68674242424242</v>
      </c>
      <c r="N57" s="25">
        <f>LARGE($C57:$L57,2)</f>
        <v>0</v>
      </c>
      <c r="O57" s="25">
        <f>LARGE($C57:$L57,3)</f>
        <v>0</v>
      </c>
      <c r="P57" s="25">
        <f>LARGE($C57:$L57,4)</f>
        <v>0</v>
      </c>
      <c r="Q57" s="25">
        <f>SUM(M57:P57)</f>
        <v>2.68674242424242</v>
      </c>
      <c r="R57" s="27">
        <v>24</v>
      </c>
    </row>
    <row r="58" spans="1:18">
      <c r="A58" s="28" t="s">
        <v>62</v>
      </c>
      <c r="B58" s="28" t="s">
        <v>92</v>
      </c>
      <c r="C58" s="25">
        <v>0</v>
      </c>
      <c r="D58" s="25">
        <v>0</v>
      </c>
      <c r="E58" s="25">
        <v>0</v>
      </c>
      <c r="F58" s="25">
        <v>2.6314393939393899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f>LARGE($C58:$L58,1)</f>
        <v>2.6314393939393899</v>
      </c>
      <c r="N58" s="25">
        <f>LARGE($C58:$L58,2)</f>
        <v>0</v>
      </c>
      <c r="O58" s="25">
        <f>LARGE($C58:$L58,3)</f>
        <v>0</v>
      </c>
      <c r="P58" s="25">
        <f>LARGE($C58:$L58,4)</f>
        <v>0</v>
      </c>
      <c r="Q58" s="25">
        <f>SUM(M58:P58)</f>
        <v>2.6314393939393899</v>
      </c>
      <c r="R58" s="27">
        <v>25</v>
      </c>
    </row>
    <row r="59" spans="1:18">
      <c r="A59" s="28" t="s">
        <v>93</v>
      </c>
      <c r="B59" s="28" t="s">
        <v>94</v>
      </c>
      <c r="C59" s="25">
        <v>0</v>
      </c>
      <c r="D59" s="25">
        <v>0</v>
      </c>
      <c r="E59" s="25">
        <v>2.60295454545455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f>LARGE($C59:$L59,1)</f>
        <v>2.60295454545455</v>
      </c>
      <c r="N59" s="25">
        <f>LARGE($C59:$L59,2)</f>
        <v>0</v>
      </c>
      <c r="O59" s="25">
        <f>LARGE($C59:$L59,3)</f>
        <v>0</v>
      </c>
      <c r="P59" s="25">
        <f>LARGE($C59:$L59,4)</f>
        <v>0</v>
      </c>
      <c r="Q59" s="25">
        <f>SUM(M59:P59)</f>
        <v>2.60295454545455</v>
      </c>
      <c r="R59" s="27">
        <v>26</v>
      </c>
    </row>
    <row r="60" spans="1:18">
      <c r="A60" s="28" t="s">
        <v>95</v>
      </c>
      <c r="B60" s="28" t="s">
        <v>34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2.4277424242424201</v>
      </c>
      <c r="I60" s="25">
        <v>0</v>
      </c>
      <c r="J60" s="25">
        <v>0</v>
      </c>
      <c r="K60" s="25">
        <v>0</v>
      </c>
      <c r="L60" s="25">
        <v>0</v>
      </c>
      <c r="M60" s="25">
        <f>LARGE($C60:$L60,1)</f>
        <v>2.4277424242424201</v>
      </c>
      <c r="N60" s="25">
        <f>LARGE($C60:$L60,2)</f>
        <v>0</v>
      </c>
      <c r="O60" s="25">
        <f>LARGE($C60:$L60,3)</f>
        <v>0</v>
      </c>
      <c r="P60" s="25">
        <f>LARGE($C60:$L60,4)</f>
        <v>0</v>
      </c>
      <c r="Q60" s="25">
        <f>SUM(M60:P60)</f>
        <v>2.4277424242424201</v>
      </c>
      <c r="R60" s="27">
        <v>27</v>
      </c>
    </row>
    <row r="61" spans="1:18">
      <c r="A61" s="28" t="s">
        <v>65</v>
      </c>
      <c r="B61" s="28" t="s">
        <v>96</v>
      </c>
      <c r="C61" s="25">
        <v>0</v>
      </c>
      <c r="D61" s="25">
        <v>0</v>
      </c>
      <c r="E61" s="25">
        <v>0</v>
      </c>
      <c r="F61" s="25">
        <v>0</v>
      </c>
      <c r="G61" s="25">
        <v>2.2599999999999998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f>LARGE($C61:$L61,1)</f>
        <v>2.2599999999999998</v>
      </c>
      <c r="N61" s="25">
        <f>LARGE($C61:$L61,2)</f>
        <v>0</v>
      </c>
      <c r="O61" s="25">
        <f>LARGE($C61:$L61,3)</f>
        <v>0</v>
      </c>
      <c r="P61" s="25">
        <f>LARGE($C61:$L61,4)</f>
        <v>0</v>
      </c>
      <c r="Q61" s="25">
        <f>SUM(M61:P61)</f>
        <v>2.2599999999999998</v>
      </c>
      <c r="R61" s="27">
        <v>28</v>
      </c>
    </row>
    <row r="62" spans="1:18">
      <c r="A62" s="28" t="s">
        <v>97</v>
      </c>
      <c r="B62" s="28" t="s">
        <v>98</v>
      </c>
      <c r="C62" s="25">
        <v>0</v>
      </c>
      <c r="D62" s="25">
        <v>0</v>
      </c>
      <c r="E62" s="25">
        <v>0</v>
      </c>
      <c r="F62" s="25">
        <v>0</v>
      </c>
      <c r="G62" s="25">
        <v>1.94987878787879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f>LARGE($C62:$L62,1)</f>
        <v>1.94987878787879</v>
      </c>
      <c r="N62" s="25">
        <f>LARGE($C62:$L62,2)</f>
        <v>0</v>
      </c>
      <c r="O62" s="25">
        <f>LARGE($C62:$L62,3)</f>
        <v>0</v>
      </c>
      <c r="P62" s="25">
        <f>LARGE($C62:$L62,4)</f>
        <v>0</v>
      </c>
      <c r="Q62" s="25">
        <f>SUM(M62:P62)</f>
        <v>1.94987878787879</v>
      </c>
      <c r="R62" s="27">
        <v>29</v>
      </c>
    </row>
    <row r="63" spans="1:18">
      <c r="A63" s="28" t="s">
        <v>99</v>
      </c>
      <c r="B63" s="28" t="s">
        <v>100</v>
      </c>
      <c r="C63" s="25">
        <v>0</v>
      </c>
      <c r="D63" s="25">
        <v>0</v>
      </c>
      <c r="E63" s="25">
        <v>0</v>
      </c>
      <c r="F63" s="25">
        <v>0</v>
      </c>
      <c r="G63" s="25">
        <v>1.90643939393939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f>LARGE($C63:$L63,1)</f>
        <v>1.90643939393939</v>
      </c>
      <c r="N63" s="25">
        <f>LARGE($C63:$L63,2)</f>
        <v>0</v>
      </c>
      <c r="O63" s="25">
        <f>LARGE($C63:$L63,3)</f>
        <v>0</v>
      </c>
      <c r="P63" s="25">
        <f>LARGE($C63:$L63,4)</f>
        <v>0</v>
      </c>
      <c r="Q63" s="25">
        <f>SUM(M63:P63)</f>
        <v>1.90643939393939</v>
      </c>
      <c r="R63" s="27">
        <v>30</v>
      </c>
    </row>
    <row r="64" spans="1:18">
      <c r="A64" s="28" t="s">
        <v>101</v>
      </c>
      <c r="B64" s="28" t="s">
        <v>102</v>
      </c>
      <c r="C64" s="25">
        <v>0</v>
      </c>
      <c r="D64" s="25">
        <v>1.69406060606061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f>LARGE($C64:$L64,1)</f>
        <v>1.69406060606061</v>
      </c>
      <c r="N64" s="25">
        <f>LARGE($C64:$L64,2)</f>
        <v>0</v>
      </c>
      <c r="O64" s="25">
        <f>LARGE($C64:$L64,3)</f>
        <v>0</v>
      </c>
      <c r="P64" s="25">
        <f>LARGE($C64:$L64,4)</f>
        <v>0</v>
      </c>
      <c r="Q64" s="25">
        <f>SUM(M64:P64)</f>
        <v>1.69406060606061</v>
      </c>
      <c r="R64" s="27">
        <v>31</v>
      </c>
    </row>
    <row r="65" spans="1:18">
      <c r="A65" s="16" t="s">
        <v>38</v>
      </c>
      <c r="B65" s="16" t="s">
        <v>103</v>
      </c>
      <c r="C65" s="25">
        <v>0</v>
      </c>
      <c r="D65" s="25">
        <v>0</v>
      </c>
      <c r="E65" s="25">
        <v>0</v>
      </c>
      <c r="F65" s="25">
        <v>0</v>
      </c>
      <c r="G65" s="25">
        <v>0.80954545454545501</v>
      </c>
      <c r="H65" s="25">
        <v>0</v>
      </c>
      <c r="I65" s="25">
        <v>0.88229999999999997</v>
      </c>
      <c r="J65" s="25">
        <v>0</v>
      </c>
      <c r="K65" s="25">
        <v>0</v>
      </c>
      <c r="L65" s="25">
        <v>0</v>
      </c>
      <c r="M65" s="25">
        <f>LARGE($C65:$L65,1)</f>
        <v>0.88229999999999997</v>
      </c>
      <c r="N65" s="25">
        <f>LARGE($C65:$L65,2)</f>
        <v>0.80954545454545501</v>
      </c>
      <c r="O65" s="25">
        <f>LARGE($C65:$L65,3)</f>
        <v>0</v>
      </c>
      <c r="P65" s="25">
        <f>LARGE($C65:$L65,4)</f>
        <v>0</v>
      </c>
      <c r="Q65" s="25">
        <f>SUM(M65:P65)</f>
        <v>1.6918454545454549</v>
      </c>
      <c r="R65" s="27">
        <v>32</v>
      </c>
    </row>
    <row r="66" spans="1:18">
      <c r="A66" s="28" t="s">
        <v>62</v>
      </c>
      <c r="B66" s="28" t="s">
        <v>63</v>
      </c>
      <c r="C66" s="25">
        <v>0</v>
      </c>
      <c r="D66" s="25">
        <v>1.52863636363636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f>LARGE($C66:$L66,1)</f>
        <v>1.52863636363636</v>
      </c>
      <c r="N66" s="25">
        <f>LARGE($C66:$L66,2)</f>
        <v>0</v>
      </c>
      <c r="O66" s="25">
        <f>LARGE($C66:$L66,3)</f>
        <v>0</v>
      </c>
      <c r="P66" s="25">
        <f>LARGE($C66:$L66,4)</f>
        <v>0</v>
      </c>
      <c r="Q66" s="25">
        <f>SUM(M66:P66)</f>
        <v>1.52863636363636</v>
      </c>
      <c r="R66" s="27">
        <v>33</v>
      </c>
    </row>
    <row r="67" spans="1:18">
      <c r="A67" s="28" t="s">
        <v>104</v>
      </c>
      <c r="B67" s="28" t="s">
        <v>105</v>
      </c>
      <c r="C67" s="25">
        <v>0</v>
      </c>
      <c r="D67" s="25">
        <v>0</v>
      </c>
      <c r="E67" s="25">
        <v>0</v>
      </c>
      <c r="F67" s="25">
        <v>0</v>
      </c>
      <c r="G67" s="25">
        <v>0.80954545454545501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f>LARGE($C67:$L67,1)</f>
        <v>0.80954545454545501</v>
      </c>
      <c r="N67" s="25">
        <f>LARGE($C67:$L67,2)</f>
        <v>0</v>
      </c>
      <c r="O67" s="25">
        <f>LARGE($C67:$L67,3)</f>
        <v>0</v>
      </c>
      <c r="P67" s="25">
        <f>LARGE($C67:$L67,4)</f>
        <v>0</v>
      </c>
      <c r="Q67" s="25">
        <f>SUM(M67:P67)</f>
        <v>0.80954545454545501</v>
      </c>
      <c r="R67" s="27">
        <v>34</v>
      </c>
    </row>
    <row r="68" spans="1:18">
      <c r="A68" s="28"/>
      <c r="B68" s="28"/>
      <c r="C68" s="25"/>
      <c r="D68" s="25"/>
      <c r="E68" s="25"/>
      <c r="F68" s="25"/>
      <c r="G68" s="25"/>
      <c r="H68" s="25"/>
      <c r="I68" s="25"/>
      <c r="J68" s="25"/>
      <c r="K68"/>
      <c r="L68" s="25"/>
      <c r="M68" s="25"/>
      <c r="N68" s="25"/>
      <c r="O68" s="25"/>
      <c r="P68" s="25"/>
      <c r="Q68" s="25"/>
      <c r="R68" s="27"/>
    </row>
    <row r="69" spans="1:18" ht="15.75">
      <c r="A69" s="69"/>
      <c r="B69" s="69"/>
      <c r="C69" s="70" t="s">
        <v>106</v>
      </c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</row>
    <row r="70" spans="1:18">
      <c r="A70" s="71"/>
      <c r="B70" s="71"/>
      <c r="C70" s="21" t="s">
        <v>9</v>
      </c>
      <c r="D70" s="21" t="s">
        <v>10</v>
      </c>
      <c r="E70" s="21" t="s">
        <v>11</v>
      </c>
      <c r="F70" s="21" t="s">
        <v>12</v>
      </c>
      <c r="G70" s="21" t="s">
        <v>13</v>
      </c>
      <c r="H70" s="21" t="s">
        <v>14</v>
      </c>
      <c r="I70" s="21" t="s">
        <v>15</v>
      </c>
      <c r="J70" s="21" t="s">
        <v>16</v>
      </c>
      <c r="K70" s="21" t="s">
        <v>17</v>
      </c>
      <c r="L70" s="21" t="s">
        <v>18</v>
      </c>
      <c r="M70" s="21" t="s">
        <v>19</v>
      </c>
      <c r="N70" s="21" t="s">
        <v>20</v>
      </c>
      <c r="O70" s="21" t="s">
        <v>21</v>
      </c>
      <c r="P70" s="21" t="s">
        <v>22</v>
      </c>
      <c r="Q70" s="22" t="s">
        <v>23</v>
      </c>
      <c r="R70" s="72" t="s">
        <v>24</v>
      </c>
    </row>
    <row r="71" spans="1:18">
      <c r="A71" s="23" t="s">
        <v>2</v>
      </c>
      <c r="B71" s="23" t="s">
        <v>3</v>
      </c>
      <c r="C71" s="21" t="s">
        <v>25</v>
      </c>
      <c r="D71" s="21" t="s">
        <v>25</v>
      </c>
      <c r="E71" s="21" t="s">
        <v>25</v>
      </c>
      <c r="F71" s="21" t="s">
        <v>25</v>
      </c>
      <c r="G71" s="21" t="s">
        <v>25</v>
      </c>
      <c r="H71" s="21" t="s">
        <v>25</v>
      </c>
      <c r="I71" s="21" t="s">
        <v>25</v>
      </c>
      <c r="J71" s="21" t="s">
        <v>25</v>
      </c>
      <c r="K71" s="21" t="s">
        <v>25</v>
      </c>
      <c r="L71" s="21" t="s">
        <v>25</v>
      </c>
      <c r="M71" s="21" t="s">
        <v>25</v>
      </c>
      <c r="N71" s="21" t="s">
        <v>25</v>
      </c>
      <c r="O71" s="21" t="s">
        <v>25</v>
      </c>
      <c r="P71" s="21" t="s">
        <v>25</v>
      </c>
      <c r="Q71" s="22" t="s">
        <v>25</v>
      </c>
      <c r="R71" s="72"/>
    </row>
    <row r="72" spans="1:18">
      <c r="A72" s="28" t="s">
        <v>65</v>
      </c>
      <c r="B72" s="16" t="s">
        <v>108</v>
      </c>
      <c r="C72" s="25">
        <v>0</v>
      </c>
      <c r="D72" s="25">
        <v>3.5285606060606098</v>
      </c>
      <c r="E72" s="25">
        <v>4.17651515151515</v>
      </c>
      <c r="F72" s="25">
        <v>0</v>
      </c>
      <c r="G72" s="25">
        <v>0</v>
      </c>
      <c r="H72" s="25">
        <v>0</v>
      </c>
      <c r="I72" s="25">
        <v>3.5550999999999999</v>
      </c>
      <c r="J72" s="25">
        <v>0</v>
      </c>
      <c r="K72" s="25">
        <v>0</v>
      </c>
      <c r="L72" s="25">
        <v>4.367</v>
      </c>
      <c r="M72" s="25">
        <f>LARGE($C72:$L72,1)</f>
        <v>4.367</v>
      </c>
      <c r="N72" s="25">
        <f>LARGE($C72:$L72,2)</f>
        <v>4.17651515151515</v>
      </c>
      <c r="O72" s="25">
        <f>LARGE($C72:$L72,3)</f>
        <v>3.5550999999999999</v>
      </c>
      <c r="P72" s="25">
        <f>LARGE($C72:$L72,4)</f>
        <v>3.5285606060606098</v>
      </c>
      <c r="Q72" s="25">
        <f>SUM(M72:P72)</f>
        <v>15.62717575757576</v>
      </c>
      <c r="R72" s="27">
        <v>1</v>
      </c>
    </row>
    <row r="73" spans="1:18">
      <c r="A73" s="28" t="s">
        <v>26</v>
      </c>
      <c r="B73" s="28" t="s">
        <v>107</v>
      </c>
      <c r="C73" s="25">
        <v>0</v>
      </c>
      <c r="D73" s="25">
        <v>0</v>
      </c>
      <c r="E73" s="25">
        <v>4.0387878787878799</v>
      </c>
      <c r="F73" s="25">
        <v>3.0947727272727299</v>
      </c>
      <c r="G73" s="25">
        <v>3.5624242424242398</v>
      </c>
      <c r="H73" s="25">
        <v>0</v>
      </c>
      <c r="I73" s="25">
        <v>0</v>
      </c>
      <c r="J73" s="25">
        <v>3.1874242424242398</v>
      </c>
      <c r="K73" s="25">
        <v>3.5044696969697</v>
      </c>
      <c r="L73" s="25">
        <v>4.3090000000000002</v>
      </c>
      <c r="M73" s="25">
        <f>LARGE($C73:$L73,1)</f>
        <v>4.3090000000000002</v>
      </c>
      <c r="N73" s="25">
        <f>LARGE($C73:$L73,2)</f>
        <v>4.0387878787878799</v>
      </c>
      <c r="O73" s="25">
        <f>LARGE($C73:$L73,3)</f>
        <v>3.5624242424242398</v>
      </c>
      <c r="P73" s="25">
        <f>LARGE($C73:$L73,4)</f>
        <v>3.5044696969697</v>
      </c>
      <c r="Q73" s="25">
        <f>SUM(M73:P73)</f>
        <v>15.414681818181819</v>
      </c>
      <c r="R73" s="27">
        <v>2</v>
      </c>
    </row>
    <row r="74" spans="1:18">
      <c r="A74" s="28" t="s">
        <v>28</v>
      </c>
      <c r="B74" s="28" t="s">
        <v>109</v>
      </c>
      <c r="C74" s="25">
        <v>0</v>
      </c>
      <c r="D74" s="25">
        <v>0</v>
      </c>
      <c r="E74" s="25">
        <v>0</v>
      </c>
      <c r="F74" s="25">
        <v>3.6693939393939399</v>
      </c>
      <c r="G74" s="25">
        <v>0</v>
      </c>
      <c r="H74" s="25">
        <v>0</v>
      </c>
      <c r="I74" s="25">
        <v>3.4798</v>
      </c>
      <c r="J74" s="25">
        <v>0</v>
      </c>
      <c r="K74" s="25">
        <v>3.0734090909090899</v>
      </c>
      <c r="L74" s="25">
        <v>3.9916999999999998</v>
      </c>
      <c r="M74" s="25">
        <f>LARGE($C74:$L74,1)</f>
        <v>3.9916999999999998</v>
      </c>
      <c r="N74" s="25">
        <f>LARGE($C74:$L74,2)</f>
        <v>3.6693939393939399</v>
      </c>
      <c r="O74" s="25">
        <f>LARGE($C74:$L74,3)</f>
        <v>3.4798</v>
      </c>
      <c r="P74" s="25">
        <f>LARGE($C74:$L74,4)</f>
        <v>3.0734090909090899</v>
      </c>
      <c r="Q74" s="25">
        <f>SUM(M74:P74)</f>
        <v>14.21430303030303</v>
      </c>
      <c r="R74" s="27">
        <v>3</v>
      </c>
    </row>
    <row r="75" spans="1:18">
      <c r="A75" s="30" t="s">
        <v>110</v>
      </c>
      <c r="B75" s="31" t="s">
        <v>111</v>
      </c>
      <c r="C75" s="25">
        <v>0</v>
      </c>
      <c r="D75" s="25">
        <v>0</v>
      </c>
      <c r="E75" s="25">
        <v>3.2104545454545499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f>LARGE($C75:$L75,1)</f>
        <v>3.2104545454545499</v>
      </c>
      <c r="N75" s="25">
        <f>LARGE($C75:$L75,2)</f>
        <v>0</v>
      </c>
      <c r="O75" s="25">
        <f>LARGE($C75:$L75,3)</f>
        <v>0</v>
      </c>
      <c r="P75" s="25">
        <f>LARGE($C75:$L75,4)</f>
        <v>0</v>
      </c>
      <c r="Q75" s="25">
        <f>SUM(M75:P75)</f>
        <v>3.2104545454545499</v>
      </c>
      <c r="R75" s="27">
        <v>4</v>
      </c>
    </row>
    <row r="76" spans="1:18">
      <c r="A76" s="30" t="s">
        <v>112</v>
      </c>
      <c r="B76" s="31" t="s">
        <v>113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2.6110606060606099</v>
      </c>
      <c r="L76" s="25">
        <v>0</v>
      </c>
      <c r="M76" s="25">
        <f>LARGE($C76:$L76,1)</f>
        <v>2.6110606060606099</v>
      </c>
      <c r="N76" s="25">
        <f>LARGE($C76:$L76,2)</f>
        <v>0</v>
      </c>
      <c r="O76" s="25">
        <f>LARGE($C76:$L76,3)</f>
        <v>0</v>
      </c>
      <c r="P76" s="25">
        <f>LARGE($C76:$L76,4)</f>
        <v>0</v>
      </c>
      <c r="Q76" s="25">
        <f>SUM(M76:P76)</f>
        <v>2.6110606060606099</v>
      </c>
      <c r="R76" s="27">
        <v>5</v>
      </c>
    </row>
    <row r="77" spans="1:18">
      <c r="A77" s="30" t="s">
        <v>48</v>
      </c>
      <c r="B77" s="31" t="s">
        <v>91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32">
        <v>1.7937121212121201</v>
      </c>
      <c r="L77" s="25">
        <v>0</v>
      </c>
      <c r="M77" s="25">
        <f>LARGE($C77:$L77,1)</f>
        <v>1.7937121212121201</v>
      </c>
      <c r="N77" s="25">
        <f>LARGE($C77:$L77,2)</f>
        <v>0</v>
      </c>
      <c r="O77" s="25">
        <f>LARGE($C77:$L77,3)</f>
        <v>0</v>
      </c>
      <c r="P77" s="25">
        <f>LARGE($C77:$L77,4)</f>
        <v>0</v>
      </c>
      <c r="Q77" s="25">
        <f>SUM(M77:P77)</f>
        <v>1.7937121212121201</v>
      </c>
      <c r="R77" s="27">
        <v>6</v>
      </c>
    </row>
    <row r="78" spans="1:18">
      <c r="A78" s="28" t="s">
        <v>114</v>
      </c>
      <c r="B78" s="28" t="s">
        <v>102</v>
      </c>
      <c r="C78" s="25">
        <v>0</v>
      </c>
      <c r="D78" s="25">
        <v>1.2231818181818199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f>LARGE($C78:$L78,1)</f>
        <v>1.2231818181818199</v>
      </c>
      <c r="N78" s="25">
        <f>LARGE($C78:$L78,2)</f>
        <v>0</v>
      </c>
      <c r="O78" s="25">
        <f>LARGE($C78:$L78,3)</f>
        <v>0</v>
      </c>
      <c r="P78" s="25">
        <f>LARGE($C78:$L78,4)</f>
        <v>0</v>
      </c>
      <c r="Q78" s="25">
        <f>SUM(M78:P78)</f>
        <v>1.2231818181818199</v>
      </c>
      <c r="R78" s="27">
        <v>7</v>
      </c>
    </row>
    <row r="79" spans="1:18">
      <c r="A79" s="30" t="s">
        <v>115</v>
      </c>
      <c r="B79" s="31" t="s">
        <v>102</v>
      </c>
      <c r="C79" s="25">
        <v>0</v>
      </c>
      <c r="D79" s="25">
        <v>0.52954545454545499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f>LARGE($C79:$L79,1)</f>
        <v>0.52954545454545499</v>
      </c>
      <c r="N79" s="25">
        <f>LARGE($C79:$L79,2)</f>
        <v>0</v>
      </c>
      <c r="O79" s="25">
        <f>LARGE($C79:$L79,3)</f>
        <v>0</v>
      </c>
      <c r="P79" s="25">
        <f>LARGE($C79:$L79,4)</f>
        <v>0</v>
      </c>
      <c r="Q79" s="25">
        <f>SUM(M79:P79)</f>
        <v>0.52954545454545499</v>
      </c>
      <c r="R79" s="27">
        <v>8</v>
      </c>
    </row>
  </sheetData>
  <sortState ref="A34:Q67">
    <sortCondition descending="1" ref="Q34:Q67"/>
  </sortState>
  <mergeCells count="15">
    <mergeCell ref="A1:B1"/>
    <mergeCell ref="C1:L1"/>
    <mergeCell ref="M1:P1"/>
    <mergeCell ref="A2:B2"/>
    <mergeCell ref="R2:R3"/>
    <mergeCell ref="A31:B31"/>
    <mergeCell ref="C31:L31"/>
    <mergeCell ref="M31:P31"/>
    <mergeCell ref="A32:B32"/>
    <mergeCell ref="R32:R33"/>
    <mergeCell ref="A69:B69"/>
    <mergeCell ref="C69:L69"/>
    <mergeCell ref="M69:P69"/>
    <mergeCell ref="A70:B70"/>
    <mergeCell ref="R70:R71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0"/>
  <sheetViews>
    <sheetView topLeftCell="A16" zoomScaleNormal="100" workbookViewId="0">
      <selection activeCell="Q17" sqref="Q17"/>
    </sheetView>
  </sheetViews>
  <sheetFormatPr defaultColWidth="9" defaultRowHeight="15"/>
  <cols>
    <col min="1" max="1" width="6.140625" customWidth="1"/>
    <col min="2" max="2" width="11.85546875" customWidth="1"/>
    <col min="3" max="3" width="15" customWidth="1"/>
    <col min="4" max="4" width="17.28515625" hidden="1" customWidth="1"/>
    <col min="5" max="5" width="24.140625" hidden="1" customWidth="1"/>
    <col min="6" max="6" width="6.7109375" customWidth="1"/>
    <col min="7" max="7" width="6" customWidth="1"/>
    <col min="8" max="8" width="5.28515625" customWidth="1"/>
    <col min="9" max="9" width="6.28515625" customWidth="1"/>
    <col min="10" max="10" width="6.7109375" customWidth="1"/>
    <col min="11" max="11" width="7.85546875" customWidth="1"/>
    <col min="12" max="12" width="6.5703125" customWidth="1"/>
    <col min="14" max="14" width="7.28515625" customWidth="1"/>
    <col min="16" max="16" width="7.42578125" customWidth="1"/>
    <col min="19" max="19" width="6.42578125" customWidth="1"/>
    <col min="20" max="20" width="13.5703125" customWidth="1"/>
  </cols>
  <sheetData>
    <row r="1" spans="1:19" ht="18.75" customHeight="1">
      <c r="A1" s="78"/>
      <c r="B1" s="78"/>
      <c r="C1" s="78"/>
      <c r="D1" s="78"/>
      <c r="E1" s="78"/>
      <c r="F1" s="77" t="s">
        <v>116</v>
      </c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9">
      <c r="A2" s="79" t="s">
        <v>117</v>
      </c>
      <c r="B2" s="79"/>
      <c r="C2" s="79"/>
      <c r="D2" s="79"/>
      <c r="E2" s="79"/>
      <c r="F2" s="80" t="s">
        <v>118</v>
      </c>
      <c r="G2" s="80"/>
      <c r="H2" s="81" t="s">
        <v>119</v>
      </c>
      <c r="I2" s="81"/>
      <c r="J2" s="80" t="s">
        <v>120</v>
      </c>
      <c r="K2" s="80"/>
      <c r="L2" s="81" t="s">
        <v>121</v>
      </c>
      <c r="M2" s="81"/>
      <c r="N2" s="80" t="s">
        <v>122</v>
      </c>
      <c r="O2" s="80"/>
      <c r="P2" s="81" t="s">
        <v>123</v>
      </c>
      <c r="Q2" s="81"/>
      <c r="R2" s="76" t="s">
        <v>124</v>
      </c>
      <c r="S2" s="76"/>
    </row>
    <row r="3" spans="1:19" ht="14.25" customHeight="1">
      <c r="A3" s="33" t="s">
        <v>125</v>
      </c>
      <c r="B3" s="34" t="s">
        <v>2</v>
      </c>
      <c r="C3" s="34" t="s">
        <v>3</v>
      </c>
      <c r="D3" s="35" t="s">
        <v>126</v>
      </c>
      <c r="E3" s="35" t="s">
        <v>127</v>
      </c>
      <c r="F3" s="36" t="s">
        <v>128</v>
      </c>
      <c r="G3" s="36" t="s">
        <v>25</v>
      </c>
      <c r="H3" s="37" t="s">
        <v>128</v>
      </c>
      <c r="I3" s="37" t="s">
        <v>25</v>
      </c>
      <c r="J3" s="36" t="s">
        <v>128</v>
      </c>
      <c r="K3" s="36" t="s">
        <v>25</v>
      </c>
      <c r="L3" s="37" t="s">
        <v>128</v>
      </c>
      <c r="M3" s="37" t="s">
        <v>25</v>
      </c>
      <c r="N3" s="36" t="s">
        <v>128</v>
      </c>
      <c r="O3" s="36" t="s">
        <v>25</v>
      </c>
      <c r="P3" s="37" t="s">
        <v>128</v>
      </c>
      <c r="Q3" s="37" t="s">
        <v>25</v>
      </c>
      <c r="R3" s="38" t="s">
        <v>25</v>
      </c>
      <c r="S3" s="39" t="s">
        <v>129</v>
      </c>
    </row>
    <row r="4" spans="1:19">
      <c r="A4" s="40">
        <v>1</v>
      </c>
      <c r="B4" s="16" t="s">
        <v>26</v>
      </c>
      <c r="C4" s="16" t="s">
        <v>33</v>
      </c>
      <c r="D4" s="41"/>
      <c r="E4" s="41"/>
      <c r="F4" s="42">
        <v>106</v>
      </c>
      <c r="G4" s="43">
        <f t="shared" ref="G4:G12" si="0">(F4/120)</f>
        <v>0.8833333333333333</v>
      </c>
      <c r="H4" s="42">
        <v>97</v>
      </c>
      <c r="I4" s="43">
        <f t="shared" ref="I4:I12" si="1">(H4/110)</f>
        <v>0.88181818181818183</v>
      </c>
      <c r="J4" s="42">
        <v>115</v>
      </c>
      <c r="K4" s="43">
        <f t="shared" ref="K4:K12" si="2">(J4/220)</f>
        <v>0.52272727272727271</v>
      </c>
      <c r="L4" s="42">
        <v>78</v>
      </c>
      <c r="M4" s="43">
        <f t="shared" ref="M4:M12" si="3">(L4/100)</f>
        <v>0.78</v>
      </c>
      <c r="N4" s="42">
        <v>75</v>
      </c>
      <c r="O4" s="43">
        <f t="shared" ref="O4:O12" si="4">(N4/80)</f>
        <v>0.9375</v>
      </c>
      <c r="P4" s="42">
        <v>45</v>
      </c>
      <c r="Q4" s="43">
        <f t="shared" ref="Q4:Q12" si="5">(P4/100)</f>
        <v>0.45</v>
      </c>
      <c r="R4" s="32">
        <f t="shared" ref="R4:R12" si="6">G4+I4+K4+M4+O4+Q4</f>
        <v>4.4553787878787885</v>
      </c>
      <c r="S4" s="44">
        <v>1</v>
      </c>
    </row>
    <row r="5" spans="1:19">
      <c r="A5" s="40">
        <v>2</v>
      </c>
      <c r="B5" s="16" t="s">
        <v>30</v>
      </c>
      <c r="C5" s="16" t="s">
        <v>31</v>
      </c>
      <c r="D5" s="41"/>
      <c r="E5" s="41"/>
      <c r="F5" s="42">
        <v>110</v>
      </c>
      <c r="G5" s="43">
        <f t="shared" si="0"/>
        <v>0.91666666666666663</v>
      </c>
      <c r="H5" s="42">
        <v>68</v>
      </c>
      <c r="I5" s="43">
        <f t="shared" si="1"/>
        <v>0.61818181818181817</v>
      </c>
      <c r="J5" s="42">
        <v>49</v>
      </c>
      <c r="K5" s="43">
        <f t="shared" si="2"/>
        <v>0.22272727272727272</v>
      </c>
      <c r="L5" s="42">
        <v>73</v>
      </c>
      <c r="M5" s="43">
        <f t="shared" si="3"/>
        <v>0.73</v>
      </c>
      <c r="N5" s="42">
        <v>70</v>
      </c>
      <c r="O5" s="43">
        <f t="shared" si="4"/>
        <v>0.875</v>
      </c>
      <c r="P5" s="42">
        <v>75</v>
      </c>
      <c r="Q5" s="43">
        <f t="shared" si="5"/>
        <v>0.75</v>
      </c>
      <c r="R5" s="32">
        <f t="shared" si="6"/>
        <v>4.1125757575757573</v>
      </c>
      <c r="S5" s="44">
        <v>2</v>
      </c>
    </row>
    <row r="6" spans="1:19" ht="15" customHeight="1">
      <c r="A6" s="40">
        <v>6</v>
      </c>
      <c r="B6" s="16" t="s">
        <v>36</v>
      </c>
      <c r="C6" s="16" t="s">
        <v>37</v>
      </c>
      <c r="D6" s="41"/>
      <c r="E6" s="41"/>
      <c r="F6" s="42">
        <v>111</v>
      </c>
      <c r="G6" s="43">
        <f t="shared" si="0"/>
        <v>0.92500000000000004</v>
      </c>
      <c r="H6" s="42">
        <v>86</v>
      </c>
      <c r="I6" s="43">
        <f t="shared" si="1"/>
        <v>0.78181818181818186</v>
      </c>
      <c r="J6" s="42">
        <v>114</v>
      </c>
      <c r="K6" s="43">
        <f t="shared" si="2"/>
        <v>0.51818181818181819</v>
      </c>
      <c r="L6" s="42">
        <v>43</v>
      </c>
      <c r="M6" s="43">
        <f t="shared" si="3"/>
        <v>0.43</v>
      </c>
      <c r="N6" s="42">
        <v>75</v>
      </c>
      <c r="O6" s="43">
        <f t="shared" si="4"/>
        <v>0.9375</v>
      </c>
      <c r="P6" s="42">
        <v>45</v>
      </c>
      <c r="Q6" s="43">
        <f t="shared" si="5"/>
        <v>0.45</v>
      </c>
      <c r="R6" s="32">
        <f t="shared" si="6"/>
        <v>4.0425000000000004</v>
      </c>
      <c r="S6" s="44">
        <v>3</v>
      </c>
    </row>
    <row r="7" spans="1:19">
      <c r="A7" s="40">
        <v>4</v>
      </c>
      <c r="B7" s="16" t="s">
        <v>30</v>
      </c>
      <c r="C7" s="16" t="s">
        <v>32</v>
      </c>
      <c r="D7" s="41"/>
      <c r="E7" s="41"/>
      <c r="F7" s="42">
        <v>94</v>
      </c>
      <c r="G7" s="43">
        <f t="shared" si="0"/>
        <v>0.78333333333333333</v>
      </c>
      <c r="H7" s="42">
        <v>68</v>
      </c>
      <c r="I7" s="43">
        <f t="shared" si="1"/>
        <v>0.61818181818181817</v>
      </c>
      <c r="J7" s="42">
        <v>98</v>
      </c>
      <c r="K7" s="43">
        <f t="shared" si="2"/>
        <v>0.44545454545454544</v>
      </c>
      <c r="L7" s="42">
        <v>70</v>
      </c>
      <c r="M7" s="43">
        <f t="shared" si="3"/>
        <v>0.7</v>
      </c>
      <c r="N7" s="42">
        <v>75</v>
      </c>
      <c r="O7" s="43">
        <f t="shared" si="4"/>
        <v>0.9375</v>
      </c>
      <c r="P7" s="42">
        <v>45</v>
      </c>
      <c r="Q7" s="43">
        <f t="shared" si="5"/>
        <v>0.45</v>
      </c>
      <c r="R7" s="32">
        <f t="shared" si="6"/>
        <v>3.9344696969696971</v>
      </c>
      <c r="S7" s="44">
        <v>4</v>
      </c>
    </row>
    <row r="8" spans="1:19">
      <c r="A8" s="40">
        <v>9</v>
      </c>
      <c r="B8" s="16" t="s">
        <v>34</v>
      </c>
      <c r="C8" s="16" t="s">
        <v>35</v>
      </c>
      <c r="D8" s="41"/>
      <c r="E8" s="41"/>
      <c r="F8" s="42">
        <v>113</v>
      </c>
      <c r="G8" s="43">
        <f t="shared" si="0"/>
        <v>0.94166666666666665</v>
      </c>
      <c r="H8" s="42">
        <v>92</v>
      </c>
      <c r="I8" s="43">
        <f t="shared" si="1"/>
        <v>0.83636363636363631</v>
      </c>
      <c r="J8" s="42">
        <v>69</v>
      </c>
      <c r="K8" s="43">
        <f t="shared" si="2"/>
        <v>0.31363636363636366</v>
      </c>
      <c r="L8" s="42">
        <v>25</v>
      </c>
      <c r="M8" s="43">
        <f t="shared" si="3"/>
        <v>0.25</v>
      </c>
      <c r="N8" s="42">
        <v>70</v>
      </c>
      <c r="O8" s="43">
        <f t="shared" si="4"/>
        <v>0.875</v>
      </c>
      <c r="P8" s="42">
        <v>40</v>
      </c>
      <c r="Q8" s="43">
        <f t="shared" si="5"/>
        <v>0.4</v>
      </c>
      <c r="R8" s="32">
        <f t="shared" si="6"/>
        <v>3.6166666666666663</v>
      </c>
      <c r="S8" s="44">
        <v>5</v>
      </c>
    </row>
    <row r="9" spans="1:19">
      <c r="A9" s="40">
        <v>5</v>
      </c>
      <c r="B9" s="16" t="s">
        <v>34</v>
      </c>
      <c r="C9" s="16" t="s">
        <v>52</v>
      </c>
      <c r="D9" s="41"/>
      <c r="E9" s="41"/>
      <c r="F9" s="42">
        <v>111</v>
      </c>
      <c r="G9" s="43">
        <f t="shared" si="0"/>
        <v>0.92500000000000004</v>
      </c>
      <c r="H9" s="42">
        <v>98</v>
      </c>
      <c r="I9" s="43">
        <f t="shared" si="1"/>
        <v>0.89090909090909087</v>
      </c>
      <c r="J9" s="42">
        <v>68</v>
      </c>
      <c r="K9" s="43">
        <f t="shared" si="2"/>
        <v>0.30909090909090908</v>
      </c>
      <c r="L9" s="42">
        <v>44</v>
      </c>
      <c r="M9" s="43">
        <f t="shared" si="3"/>
        <v>0.44</v>
      </c>
      <c r="N9" s="42">
        <v>51</v>
      </c>
      <c r="O9" s="43">
        <f t="shared" si="4"/>
        <v>0.63749999999999996</v>
      </c>
      <c r="P9" s="42">
        <v>40</v>
      </c>
      <c r="Q9" s="43">
        <f t="shared" si="5"/>
        <v>0.4</v>
      </c>
      <c r="R9" s="32">
        <f t="shared" si="6"/>
        <v>3.6024999999999996</v>
      </c>
      <c r="S9" s="44">
        <v>6</v>
      </c>
    </row>
    <row r="10" spans="1:19">
      <c r="A10" s="40">
        <v>7</v>
      </c>
      <c r="B10" s="16" t="s">
        <v>44</v>
      </c>
      <c r="C10" s="16" t="s">
        <v>45</v>
      </c>
      <c r="D10" s="41"/>
      <c r="E10" s="41"/>
      <c r="F10" s="42">
        <v>113</v>
      </c>
      <c r="G10" s="43">
        <f t="shared" si="0"/>
        <v>0.94166666666666665</v>
      </c>
      <c r="H10" s="42">
        <v>27</v>
      </c>
      <c r="I10" s="43">
        <f t="shared" si="1"/>
        <v>0.24545454545454545</v>
      </c>
      <c r="J10" s="42">
        <v>67</v>
      </c>
      <c r="K10" s="43">
        <f t="shared" si="2"/>
        <v>0.30454545454545456</v>
      </c>
      <c r="L10" s="42">
        <v>25</v>
      </c>
      <c r="M10" s="43">
        <f t="shared" si="3"/>
        <v>0.25</v>
      </c>
      <c r="N10" s="42">
        <v>60</v>
      </c>
      <c r="O10" s="43">
        <f t="shared" si="4"/>
        <v>0.75</v>
      </c>
      <c r="P10" s="42">
        <v>30</v>
      </c>
      <c r="Q10" s="43">
        <f t="shared" si="5"/>
        <v>0.3</v>
      </c>
      <c r="R10" s="32">
        <f t="shared" si="6"/>
        <v>2.7916666666666665</v>
      </c>
      <c r="S10" s="44">
        <v>7</v>
      </c>
    </row>
    <row r="11" spans="1:19">
      <c r="A11" s="40"/>
      <c r="B11" s="16"/>
      <c r="C11" s="16"/>
      <c r="D11" s="41"/>
      <c r="E11" s="41"/>
      <c r="F11" s="42"/>
      <c r="G11" s="43">
        <f t="shared" si="0"/>
        <v>0</v>
      </c>
      <c r="H11" s="42"/>
      <c r="I11" s="43">
        <f t="shared" si="1"/>
        <v>0</v>
      </c>
      <c r="J11" s="42"/>
      <c r="K11" s="43">
        <f t="shared" si="2"/>
        <v>0</v>
      </c>
      <c r="L11" s="42"/>
      <c r="M11" s="43">
        <f t="shared" si="3"/>
        <v>0</v>
      </c>
      <c r="N11" s="42"/>
      <c r="O11" s="43">
        <f t="shared" si="4"/>
        <v>0</v>
      </c>
      <c r="P11" s="42"/>
      <c r="Q11" s="43">
        <f t="shared" si="5"/>
        <v>0</v>
      </c>
      <c r="R11" s="32">
        <f t="shared" si="6"/>
        <v>0</v>
      </c>
      <c r="S11" s="44"/>
    </row>
    <row r="12" spans="1:19">
      <c r="A12" s="40"/>
      <c r="B12" s="16"/>
      <c r="C12" s="16"/>
      <c r="D12" s="41"/>
      <c r="E12" s="41"/>
      <c r="F12" s="42"/>
      <c r="G12" s="43">
        <f t="shared" si="0"/>
        <v>0</v>
      </c>
      <c r="H12" s="42"/>
      <c r="I12" s="43">
        <f t="shared" si="1"/>
        <v>0</v>
      </c>
      <c r="J12" s="42"/>
      <c r="K12" s="43">
        <f t="shared" si="2"/>
        <v>0</v>
      </c>
      <c r="L12" s="42"/>
      <c r="M12" s="43">
        <f t="shared" si="3"/>
        <v>0</v>
      </c>
      <c r="N12" s="42"/>
      <c r="O12" s="43">
        <f t="shared" si="4"/>
        <v>0</v>
      </c>
      <c r="P12" s="42"/>
      <c r="Q12" s="43">
        <f t="shared" si="5"/>
        <v>0</v>
      </c>
      <c r="R12" s="32">
        <f t="shared" si="6"/>
        <v>0</v>
      </c>
      <c r="S12" s="44"/>
    </row>
    <row r="13" spans="1:19">
      <c r="A13" s="40"/>
      <c r="B13" s="16"/>
      <c r="C13" s="16"/>
      <c r="D13" s="41"/>
      <c r="E13" s="41"/>
      <c r="F13" s="42"/>
      <c r="G13" s="43"/>
      <c r="H13" s="42"/>
      <c r="I13" s="43"/>
      <c r="J13" s="42"/>
      <c r="K13" s="43"/>
      <c r="L13" s="42"/>
      <c r="M13" s="43"/>
      <c r="N13" s="42"/>
      <c r="O13" s="43"/>
      <c r="P13" s="42"/>
      <c r="Q13" s="43"/>
      <c r="R13" s="32"/>
      <c r="S13" s="44"/>
    </row>
    <row r="14" spans="1:19">
      <c r="A14" s="40"/>
      <c r="B14" s="16"/>
      <c r="C14" s="16"/>
      <c r="D14" s="41"/>
      <c r="E14" s="41"/>
      <c r="F14" s="42"/>
      <c r="G14" s="43"/>
      <c r="H14" s="42"/>
      <c r="I14" s="43"/>
      <c r="J14" s="42"/>
      <c r="K14" s="43"/>
      <c r="L14" s="42"/>
      <c r="M14" s="43"/>
      <c r="N14" s="42"/>
      <c r="O14" s="43"/>
      <c r="P14" s="42"/>
      <c r="Q14" s="43"/>
      <c r="R14" s="32"/>
      <c r="S14" s="44"/>
    </row>
    <row r="15" spans="1:19" ht="15.75">
      <c r="A15" s="40"/>
      <c r="B15" s="28"/>
      <c r="C15" s="16"/>
      <c r="D15" s="41"/>
      <c r="E15" s="41"/>
      <c r="F15" s="77" t="s">
        <v>130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32"/>
      <c r="S15" s="44"/>
    </row>
    <row r="16" spans="1:19">
      <c r="A16" s="33" t="s">
        <v>125</v>
      </c>
      <c r="B16" s="34" t="s">
        <v>2</v>
      </c>
      <c r="C16" s="34" t="s">
        <v>3</v>
      </c>
      <c r="D16" s="35" t="s">
        <v>126</v>
      </c>
      <c r="E16" s="35" t="s">
        <v>127</v>
      </c>
      <c r="F16" s="36" t="s">
        <v>128</v>
      </c>
      <c r="G16" s="36" t="s">
        <v>25</v>
      </c>
      <c r="H16" s="37" t="s">
        <v>128</v>
      </c>
      <c r="I16" s="37" t="s">
        <v>25</v>
      </c>
      <c r="J16" s="36" t="s">
        <v>128</v>
      </c>
      <c r="K16" s="36" t="s">
        <v>25</v>
      </c>
      <c r="L16" s="37" t="s">
        <v>128</v>
      </c>
      <c r="M16" s="37" t="s">
        <v>25</v>
      </c>
      <c r="N16" s="36" t="s">
        <v>128</v>
      </c>
      <c r="O16" s="36" t="s">
        <v>25</v>
      </c>
      <c r="P16" s="37" t="s">
        <v>128</v>
      </c>
      <c r="Q16" s="37" t="s">
        <v>25</v>
      </c>
      <c r="R16" s="38" t="s">
        <v>25</v>
      </c>
      <c r="S16" s="39" t="s">
        <v>129</v>
      </c>
    </row>
    <row r="17" spans="1:20">
      <c r="A17" s="40">
        <v>12</v>
      </c>
      <c r="B17" s="16" t="s">
        <v>28</v>
      </c>
      <c r="C17" s="16" t="s">
        <v>32</v>
      </c>
      <c r="D17" s="41"/>
      <c r="E17" s="41"/>
      <c r="F17" s="42">
        <v>108</v>
      </c>
      <c r="G17" s="43">
        <f>(F17/120)</f>
        <v>0.9</v>
      </c>
      <c r="H17" s="42">
        <v>72</v>
      </c>
      <c r="I17" s="43">
        <f>(H17/110)</f>
        <v>0.65454545454545454</v>
      </c>
      <c r="J17" s="42">
        <v>146</v>
      </c>
      <c r="K17" s="43">
        <f>(J17/220)</f>
        <v>0.66363636363636369</v>
      </c>
      <c r="L17" s="42">
        <v>37</v>
      </c>
      <c r="M17" s="43">
        <f>(L17/100)</f>
        <v>0.37</v>
      </c>
      <c r="N17" s="42">
        <v>61</v>
      </c>
      <c r="O17" s="43">
        <f>(N17/80)</f>
        <v>0.76249999999999996</v>
      </c>
      <c r="P17" s="42">
        <v>170</v>
      </c>
      <c r="Q17" s="43">
        <f>(P17/250)</f>
        <v>0.68</v>
      </c>
      <c r="R17" s="32">
        <f>G17+I17+K17+M17+O17+Q17</f>
        <v>4.0306818181818178</v>
      </c>
      <c r="S17" s="44">
        <v>1</v>
      </c>
    </row>
    <row r="18" spans="1:20">
      <c r="A18" s="40">
        <v>3</v>
      </c>
      <c r="B18" s="16" t="s">
        <v>44</v>
      </c>
      <c r="C18" s="16" t="s">
        <v>70</v>
      </c>
      <c r="D18" s="41"/>
      <c r="E18" s="41"/>
      <c r="F18" s="42">
        <v>84</v>
      </c>
      <c r="G18" s="43">
        <f>(F18/120)</f>
        <v>0.7</v>
      </c>
      <c r="H18" s="42">
        <v>33</v>
      </c>
      <c r="I18" s="43">
        <f>(H18/110)</f>
        <v>0.3</v>
      </c>
      <c r="J18" s="42">
        <v>48</v>
      </c>
      <c r="K18" s="43">
        <f>(J18/220)</f>
        <v>0.21818181818181817</v>
      </c>
      <c r="L18" s="42">
        <v>81</v>
      </c>
      <c r="M18" s="43">
        <f>(L18/100)</f>
        <v>0.81</v>
      </c>
      <c r="N18" s="42">
        <v>64</v>
      </c>
      <c r="O18" s="43">
        <f>(N18/80)</f>
        <v>0.8</v>
      </c>
      <c r="P18" s="42">
        <v>200</v>
      </c>
      <c r="Q18" s="43">
        <f>(P18/250)</f>
        <v>0.8</v>
      </c>
      <c r="R18" s="32">
        <f>G18+I18+K18+M18+O18+Q18</f>
        <v>3.628181818181818</v>
      </c>
      <c r="S18" s="44">
        <v>2</v>
      </c>
    </row>
    <row r="19" spans="1:20" ht="15" customHeight="1">
      <c r="A19" s="40">
        <v>10</v>
      </c>
      <c r="B19" s="30" t="s">
        <v>28</v>
      </c>
      <c r="C19" s="31" t="s">
        <v>31</v>
      </c>
      <c r="D19" s="45"/>
      <c r="E19" s="45"/>
      <c r="F19" s="42">
        <v>107</v>
      </c>
      <c r="G19" s="43">
        <f>(F19/120)</f>
        <v>0.89166666666666672</v>
      </c>
      <c r="H19" s="42">
        <v>62</v>
      </c>
      <c r="I19" s="43">
        <f>(H19/110)</f>
        <v>0.5636363636363636</v>
      </c>
      <c r="J19" s="42">
        <v>69</v>
      </c>
      <c r="K19" s="43">
        <f>(J19/220)</f>
        <v>0.31363636363636366</v>
      </c>
      <c r="L19" s="42">
        <v>58</v>
      </c>
      <c r="M19" s="43">
        <f>(L19/100)</f>
        <v>0.57999999999999996</v>
      </c>
      <c r="N19" s="42">
        <v>60</v>
      </c>
      <c r="O19" s="43">
        <f>(N19/80)</f>
        <v>0.75</v>
      </c>
      <c r="P19" s="42">
        <v>130</v>
      </c>
      <c r="Q19" s="43">
        <f>(P19/250)</f>
        <v>0.52</v>
      </c>
      <c r="R19" s="32">
        <f>G19+I19+K19+M19+O19+Q19</f>
        <v>3.6189393939393941</v>
      </c>
      <c r="S19" s="44">
        <v>3</v>
      </c>
    </row>
    <row r="20" spans="1:20" ht="15" customHeight="1">
      <c r="A20" s="40"/>
      <c r="B20" s="16"/>
      <c r="C20" s="16"/>
      <c r="D20" s="16"/>
      <c r="E20" s="16"/>
      <c r="F20" s="42"/>
      <c r="G20" s="43">
        <f>(F20/120)</f>
        <v>0</v>
      </c>
      <c r="H20" s="42"/>
      <c r="I20" s="43">
        <f>(H20/110)</f>
        <v>0</v>
      </c>
      <c r="J20" s="42"/>
      <c r="K20" s="43">
        <f>(J20/220)</f>
        <v>0</v>
      </c>
      <c r="L20" s="42"/>
      <c r="M20" s="43">
        <f>(L20/100)</f>
        <v>0</v>
      </c>
      <c r="N20" s="42"/>
      <c r="O20" s="43">
        <f>(N20/80)</f>
        <v>0</v>
      </c>
      <c r="P20" s="42"/>
      <c r="Q20" s="43">
        <f>(P20/250)</f>
        <v>0</v>
      </c>
      <c r="R20" s="32">
        <f>G20+I20+K20+M20+O20+Q20</f>
        <v>0</v>
      </c>
      <c r="S20" s="44"/>
    </row>
    <row r="21" spans="1:20" ht="15" customHeight="1">
      <c r="A21" s="40"/>
      <c r="B21" s="30"/>
      <c r="C21" s="31"/>
      <c r="D21" s="45"/>
      <c r="E21" s="45"/>
      <c r="F21" s="42"/>
      <c r="G21" s="43"/>
      <c r="H21" s="42"/>
      <c r="I21" s="43"/>
      <c r="J21" s="42"/>
      <c r="K21" s="43"/>
      <c r="L21" s="42"/>
      <c r="M21" s="43"/>
      <c r="N21" s="42"/>
      <c r="O21" s="43"/>
      <c r="P21" s="42"/>
      <c r="Q21" s="43"/>
      <c r="R21" s="32"/>
      <c r="S21" s="44"/>
    </row>
    <row r="22" spans="1:20" ht="15" customHeight="1">
      <c r="A22" s="40"/>
      <c r="B22" s="28"/>
      <c r="C22" s="28"/>
      <c r="D22" s="41"/>
      <c r="E22" s="41"/>
      <c r="F22" s="42"/>
      <c r="G22" s="43"/>
      <c r="H22" s="42"/>
      <c r="I22" s="43"/>
      <c r="J22" s="42"/>
      <c r="K22" s="43"/>
      <c r="L22" s="42"/>
      <c r="M22" s="43"/>
      <c r="N22" s="42"/>
      <c r="O22" s="43"/>
      <c r="P22" s="42"/>
      <c r="Q22" s="43"/>
      <c r="R22" s="32"/>
      <c r="S22" s="44"/>
    </row>
    <row r="23" spans="1:20" ht="15" customHeight="1">
      <c r="A23" s="40"/>
      <c r="B23" s="28"/>
      <c r="C23" s="28"/>
      <c r="D23" s="28"/>
      <c r="E23" s="28"/>
      <c r="F23" s="42"/>
      <c r="G23" s="43"/>
      <c r="H23" s="42"/>
      <c r="I23" s="43"/>
      <c r="J23" s="42"/>
      <c r="K23" s="43"/>
      <c r="L23" s="42"/>
      <c r="M23" s="43"/>
      <c r="N23" s="42"/>
      <c r="O23" s="43"/>
      <c r="P23" s="42"/>
      <c r="Q23" s="43"/>
      <c r="R23" s="32"/>
      <c r="S23" s="44"/>
    </row>
    <row r="24" spans="1:20" ht="15" customHeight="1">
      <c r="A24" s="40"/>
      <c r="B24" s="28"/>
      <c r="C24" s="28"/>
      <c r="D24" s="41"/>
      <c r="E24" s="41"/>
      <c r="F24" s="42"/>
      <c r="G24" s="43"/>
      <c r="H24" s="42"/>
      <c r="I24" s="43"/>
      <c r="J24" s="42"/>
      <c r="K24" s="43"/>
      <c r="L24" s="42"/>
      <c r="M24" s="43"/>
      <c r="N24" s="42"/>
      <c r="O24" s="43"/>
      <c r="P24" s="42"/>
      <c r="Q24" s="43"/>
      <c r="R24" s="32"/>
      <c r="S24" s="44"/>
    </row>
    <row r="26" spans="1:20" ht="15.75">
      <c r="A26" s="40"/>
      <c r="B26" s="28"/>
      <c r="C26" s="16"/>
      <c r="D26" s="41"/>
      <c r="E26" s="41"/>
      <c r="F26" s="77" t="s">
        <v>131</v>
      </c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32"/>
      <c r="S26" s="44"/>
    </row>
    <row r="27" spans="1:20">
      <c r="A27" s="33" t="s">
        <v>125</v>
      </c>
      <c r="B27" s="34" t="s">
        <v>2</v>
      </c>
      <c r="C27" s="34" t="s">
        <v>3</v>
      </c>
      <c r="D27" s="35" t="s">
        <v>126</v>
      </c>
      <c r="E27" s="35" t="s">
        <v>127</v>
      </c>
      <c r="F27" s="36" t="s">
        <v>128</v>
      </c>
      <c r="G27" s="36" t="s">
        <v>25</v>
      </c>
      <c r="H27" s="37" t="s">
        <v>128</v>
      </c>
      <c r="I27" s="37" t="s">
        <v>25</v>
      </c>
      <c r="J27" s="36" t="s">
        <v>128</v>
      </c>
      <c r="K27" s="36" t="s">
        <v>25</v>
      </c>
      <c r="L27" s="37" t="s">
        <v>128</v>
      </c>
      <c r="M27" s="37" t="s">
        <v>25</v>
      </c>
      <c r="N27" s="36" t="s">
        <v>128</v>
      </c>
      <c r="O27" s="36" t="s">
        <v>25</v>
      </c>
      <c r="P27" s="37" t="s">
        <v>128</v>
      </c>
      <c r="Q27" s="37" t="s">
        <v>25</v>
      </c>
      <c r="R27" s="38" t="s">
        <v>25</v>
      </c>
      <c r="S27" s="39" t="s">
        <v>129</v>
      </c>
    </row>
    <row r="28" spans="1:20">
      <c r="A28" s="40"/>
      <c r="B28" s="16"/>
      <c r="C28" s="16"/>
      <c r="D28" s="41"/>
      <c r="E28" s="41"/>
      <c r="F28" s="42"/>
      <c r="G28" s="43">
        <f>(F28/120)</f>
        <v>0</v>
      </c>
      <c r="H28" s="42"/>
      <c r="I28" s="43">
        <f>(H28/110)</f>
        <v>0</v>
      </c>
      <c r="J28" s="42"/>
      <c r="K28" s="43">
        <f>(J28/220)</f>
        <v>0</v>
      </c>
      <c r="L28" s="42"/>
      <c r="M28" s="43">
        <f>(L28/100)</f>
        <v>0</v>
      </c>
      <c r="N28" s="42"/>
      <c r="O28" s="43">
        <f>(N28/80)</f>
        <v>0</v>
      </c>
      <c r="P28" s="42"/>
      <c r="Q28" s="43">
        <f>(P28/100)</f>
        <v>0</v>
      </c>
      <c r="R28" s="32">
        <f>G28+I28+K28+M28+O28+Q28</f>
        <v>0</v>
      </c>
      <c r="S28" s="44"/>
      <c r="T28" t="s">
        <v>132</v>
      </c>
    </row>
    <row r="29" spans="1:20">
      <c r="A29" s="40"/>
      <c r="B29" s="16"/>
      <c r="C29" s="16"/>
      <c r="D29" s="41"/>
      <c r="E29" s="41"/>
      <c r="F29" s="42"/>
      <c r="G29" s="43">
        <f>(F29/120)</f>
        <v>0</v>
      </c>
      <c r="H29" s="42"/>
      <c r="I29" s="43">
        <f>(H29/110)</f>
        <v>0</v>
      </c>
      <c r="J29" s="42"/>
      <c r="K29" s="43">
        <f>(J29/220)</f>
        <v>0</v>
      </c>
      <c r="L29" s="42"/>
      <c r="M29" s="43">
        <f>(L29/100)</f>
        <v>0</v>
      </c>
      <c r="N29" s="42"/>
      <c r="O29" s="43">
        <f>(N29/80)</f>
        <v>0</v>
      </c>
      <c r="P29" s="42"/>
      <c r="Q29" s="43">
        <f>(P29/250)</f>
        <v>0</v>
      </c>
      <c r="R29" s="32">
        <f>G29+I29+K29+M29+O29+Q29</f>
        <v>0</v>
      </c>
      <c r="S29" s="44"/>
      <c r="T29" t="s">
        <v>132</v>
      </c>
    </row>
    <row r="30" spans="1:20">
      <c r="A30" s="40"/>
      <c r="B30" s="16"/>
      <c r="C30" s="16"/>
      <c r="D30" s="41"/>
      <c r="E30" s="41"/>
      <c r="F30" s="42"/>
      <c r="G30" s="43">
        <f>(F30/120)</f>
        <v>0</v>
      </c>
      <c r="H30" s="42"/>
      <c r="I30" s="43">
        <f>(H30/110)</f>
        <v>0</v>
      </c>
      <c r="J30" s="42"/>
      <c r="K30" s="43">
        <f>(J30/220)</f>
        <v>0</v>
      </c>
      <c r="L30" s="42"/>
      <c r="M30" s="43">
        <f>(L30/100)</f>
        <v>0</v>
      </c>
      <c r="N30" s="42"/>
      <c r="O30" s="43">
        <f>(N30/80)</f>
        <v>0</v>
      </c>
      <c r="P30" s="42"/>
      <c r="Q30" s="43">
        <f>(P30/250)</f>
        <v>0</v>
      </c>
      <c r="R30" s="32">
        <f>G30+I30+K30+M30+O30+Q30</f>
        <v>0</v>
      </c>
      <c r="S30" s="44"/>
      <c r="T30" t="s">
        <v>132</v>
      </c>
    </row>
  </sheetData>
  <autoFilter ref="A16:R20">
    <sortState ref="A17:R20">
      <sortCondition descending="1" ref="P17:P20"/>
    </sortState>
  </autoFilter>
  <mergeCells count="12">
    <mergeCell ref="R2:S2"/>
    <mergeCell ref="F15:Q15"/>
    <mergeCell ref="F26:Q26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0"/>
  <sheetViews>
    <sheetView zoomScaleNormal="100" workbookViewId="0">
      <pane xSplit="5" ySplit="3" topLeftCell="F31" activePane="bottomRight" state="frozen"/>
      <selection pane="topRight" activeCell="F1" sqref="F1"/>
      <selection pane="bottomLeft" activeCell="A31" sqref="A31"/>
      <selection pane="bottomRight" activeCell="R39" sqref="R39"/>
    </sheetView>
  </sheetViews>
  <sheetFormatPr defaultColWidth="9" defaultRowHeight="15"/>
  <cols>
    <col min="1" max="1" width="3.42578125" customWidth="1"/>
    <col min="2" max="2" width="8.7109375" customWidth="1"/>
    <col min="3" max="3" width="10.85546875" customWidth="1"/>
    <col min="4" max="4" width="17.28515625" hidden="1" customWidth="1"/>
    <col min="5" max="5" width="24.140625" hidden="1" customWidth="1"/>
    <col min="6" max="6" width="6.7109375" customWidth="1"/>
    <col min="7" max="7" width="6" customWidth="1"/>
    <col min="8" max="8" width="5.28515625" customWidth="1"/>
    <col min="9" max="9" width="6.28515625" customWidth="1"/>
    <col min="10" max="10" width="6.7109375" customWidth="1"/>
    <col min="11" max="11" width="7.85546875" customWidth="1"/>
    <col min="12" max="12" width="6.5703125" customWidth="1"/>
    <col min="14" max="14" width="7.28515625" customWidth="1"/>
    <col min="16" max="16" width="7.42578125" customWidth="1"/>
    <col min="19" max="19" width="6.42578125" customWidth="1"/>
    <col min="20" max="20" width="13.5703125" customWidth="1"/>
  </cols>
  <sheetData>
    <row r="1" spans="1:19" ht="18.75" customHeight="1">
      <c r="A1" s="78"/>
      <c r="B1" s="78"/>
      <c r="C1" s="78"/>
      <c r="D1" s="78"/>
      <c r="E1" s="78"/>
      <c r="F1" s="77" t="s">
        <v>116</v>
      </c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9">
      <c r="A2" s="79" t="s">
        <v>117</v>
      </c>
      <c r="B2" s="79"/>
      <c r="C2" s="79"/>
      <c r="D2" s="79"/>
      <c r="E2" s="79"/>
      <c r="F2" s="80" t="s">
        <v>118</v>
      </c>
      <c r="G2" s="80"/>
      <c r="H2" s="81" t="s">
        <v>119</v>
      </c>
      <c r="I2" s="81"/>
      <c r="J2" s="80" t="s">
        <v>120</v>
      </c>
      <c r="K2" s="80"/>
      <c r="L2" s="81" t="s">
        <v>121</v>
      </c>
      <c r="M2" s="81"/>
      <c r="N2" s="80" t="s">
        <v>122</v>
      </c>
      <c r="O2" s="80"/>
      <c r="P2" s="81" t="s">
        <v>123</v>
      </c>
      <c r="Q2" s="81"/>
      <c r="R2" s="76" t="s">
        <v>124</v>
      </c>
      <c r="S2" s="76"/>
    </row>
    <row r="3" spans="1:19" ht="14.25" customHeight="1">
      <c r="A3" s="33" t="s">
        <v>125</v>
      </c>
      <c r="B3" s="34" t="s">
        <v>2</v>
      </c>
      <c r="C3" s="34" t="s">
        <v>3</v>
      </c>
      <c r="D3" s="35" t="s">
        <v>126</v>
      </c>
      <c r="E3" s="35" t="s">
        <v>127</v>
      </c>
      <c r="F3" s="36" t="s">
        <v>128</v>
      </c>
      <c r="G3" s="36" t="s">
        <v>25</v>
      </c>
      <c r="H3" s="37" t="s">
        <v>128</v>
      </c>
      <c r="I3" s="37" t="s">
        <v>25</v>
      </c>
      <c r="J3" s="36" t="s">
        <v>128</v>
      </c>
      <c r="K3" s="36" t="s">
        <v>25</v>
      </c>
      <c r="L3" s="37" t="s">
        <v>128</v>
      </c>
      <c r="M3" s="37" t="s">
        <v>25</v>
      </c>
      <c r="N3" s="36" t="s">
        <v>128</v>
      </c>
      <c r="O3" s="36" t="s">
        <v>25</v>
      </c>
      <c r="P3" s="37" t="s">
        <v>128</v>
      </c>
      <c r="Q3" s="37" t="s">
        <v>25</v>
      </c>
      <c r="R3" s="38" t="s">
        <v>25</v>
      </c>
      <c r="S3" s="39" t="s">
        <v>129</v>
      </c>
    </row>
    <row r="4" spans="1:19">
      <c r="A4" s="46">
        <v>7</v>
      </c>
      <c r="B4" s="47" t="s">
        <v>28</v>
      </c>
      <c r="C4" s="47" t="s">
        <v>29</v>
      </c>
      <c r="D4" s="41"/>
      <c r="E4" s="41"/>
      <c r="F4" s="42">
        <v>112</v>
      </c>
      <c r="G4" s="43">
        <f t="shared" ref="G4:G16" si="0">(F4/120)</f>
        <v>0.93333333333333335</v>
      </c>
      <c r="H4" s="42">
        <v>98</v>
      </c>
      <c r="I4" s="43">
        <f t="shared" ref="I4:I16" si="1">(H4/110)</f>
        <v>0.89090909090909087</v>
      </c>
      <c r="J4" s="42">
        <v>87</v>
      </c>
      <c r="K4" s="43">
        <f t="shared" ref="K4:K16" si="2">(J4/220)</f>
        <v>0.39545454545454545</v>
      </c>
      <c r="L4" s="42">
        <v>71</v>
      </c>
      <c r="M4" s="43">
        <f t="shared" ref="M4:M16" si="3">(L4/100)</f>
        <v>0.71</v>
      </c>
      <c r="N4" s="42">
        <v>70</v>
      </c>
      <c r="O4" s="43">
        <f t="shared" ref="O4:O16" si="4">(N4/80)</f>
        <v>0.875</v>
      </c>
      <c r="P4" s="42">
        <v>75</v>
      </c>
      <c r="Q4" s="43">
        <f t="shared" ref="Q4:Q16" si="5">(P4/100)</f>
        <v>0.75</v>
      </c>
      <c r="R4" s="32">
        <f t="shared" ref="R4:R16" si="6">G4+I4+K4+M4+O4+Q4</f>
        <v>4.5546969696969697</v>
      </c>
      <c r="S4" s="44">
        <v>1</v>
      </c>
    </row>
    <row r="5" spans="1:19">
      <c r="A5" s="48">
        <v>4</v>
      </c>
      <c r="B5" s="49" t="s">
        <v>28</v>
      </c>
      <c r="C5" s="49" t="s">
        <v>32</v>
      </c>
      <c r="D5" s="41"/>
      <c r="E5" s="41"/>
      <c r="F5" s="42">
        <v>110</v>
      </c>
      <c r="G5" s="43">
        <f t="shared" si="0"/>
        <v>0.91666666666666663</v>
      </c>
      <c r="H5" s="42">
        <v>98</v>
      </c>
      <c r="I5" s="43">
        <f t="shared" si="1"/>
        <v>0.89090909090909087</v>
      </c>
      <c r="J5" s="42">
        <v>112</v>
      </c>
      <c r="K5" s="43">
        <f t="shared" si="2"/>
        <v>0.50909090909090904</v>
      </c>
      <c r="L5" s="42">
        <v>66</v>
      </c>
      <c r="M5" s="43">
        <f t="shared" si="3"/>
        <v>0.66</v>
      </c>
      <c r="N5" s="42">
        <v>57</v>
      </c>
      <c r="O5" s="43">
        <f t="shared" si="4"/>
        <v>0.71250000000000002</v>
      </c>
      <c r="P5" s="42">
        <v>50</v>
      </c>
      <c r="Q5" s="43">
        <f t="shared" si="5"/>
        <v>0.5</v>
      </c>
      <c r="R5" s="32">
        <f t="shared" si="6"/>
        <v>4.1891666666666669</v>
      </c>
      <c r="S5" s="44">
        <v>2</v>
      </c>
    </row>
    <row r="6" spans="1:19" ht="15" customHeight="1">
      <c r="A6" s="48">
        <v>13</v>
      </c>
      <c r="B6" s="50" t="s">
        <v>28</v>
      </c>
      <c r="C6" s="50" t="s">
        <v>31</v>
      </c>
      <c r="D6" s="41"/>
      <c r="E6" s="41"/>
      <c r="F6" s="42">
        <v>103</v>
      </c>
      <c r="G6" s="43">
        <f t="shared" si="0"/>
        <v>0.85833333333333328</v>
      </c>
      <c r="H6" s="42">
        <v>74</v>
      </c>
      <c r="I6" s="43">
        <f t="shared" si="1"/>
        <v>0.67272727272727273</v>
      </c>
      <c r="J6" s="42">
        <v>139</v>
      </c>
      <c r="K6" s="43">
        <f t="shared" si="2"/>
        <v>0.63181818181818183</v>
      </c>
      <c r="L6" s="42">
        <v>56</v>
      </c>
      <c r="M6" s="43">
        <f t="shared" si="3"/>
        <v>0.56000000000000005</v>
      </c>
      <c r="N6" s="42">
        <v>80</v>
      </c>
      <c r="O6" s="43">
        <f t="shared" si="4"/>
        <v>1</v>
      </c>
      <c r="P6" s="42">
        <v>45</v>
      </c>
      <c r="Q6" s="43">
        <f t="shared" si="5"/>
        <v>0.45</v>
      </c>
      <c r="R6" s="32">
        <f t="shared" si="6"/>
        <v>4.1728787878787879</v>
      </c>
      <c r="S6" s="44">
        <v>3</v>
      </c>
    </row>
    <row r="7" spans="1:19">
      <c r="A7" s="48">
        <v>18</v>
      </c>
      <c r="B7" s="51" t="s">
        <v>50</v>
      </c>
      <c r="C7" s="51" t="s">
        <v>51</v>
      </c>
      <c r="D7" s="41"/>
      <c r="E7" s="41"/>
      <c r="F7" s="42">
        <v>85</v>
      </c>
      <c r="G7" s="43">
        <f t="shared" si="0"/>
        <v>0.70833333333333337</v>
      </c>
      <c r="H7" s="42">
        <v>110</v>
      </c>
      <c r="I7" s="43">
        <f t="shared" si="1"/>
        <v>1</v>
      </c>
      <c r="J7" s="42">
        <v>66</v>
      </c>
      <c r="K7" s="43">
        <f t="shared" si="2"/>
        <v>0.3</v>
      </c>
      <c r="L7" s="42">
        <v>47</v>
      </c>
      <c r="M7" s="43">
        <f t="shared" si="3"/>
        <v>0.47</v>
      </c>
      <c r="N7" s="42">
        <v>70</v>
      </c>
      <c r="O7" s="43">
        <f t="shared" si="4"/>
        <v>0.875</v>
      </c>
      <c r="P7" s="42">
        <v>70</v>
      </c>
      <c r="Q7" s="43">
        <f t="shared" si="5"/>
        <v>0.7</v>
      </c>
      <c r="R7" s="32">
        <f t="shared" si="6"/>
        <v>4.0533333333333337</v>
      </c>
      <c r="S7" s="44">
        <v>4</v>
      </c>
    </row>
    <row r="8" spans="1:19">
      <c r="A8" s="48">
        <v>23</v>
      </c>
      <c r="B8" s="51" t="s">
        <v>54</v>
      </c>
      <c r="C8" s="51" t="s">
        <v>55</v>
      </c>
      <c r="D8" s="41"/>
      <c r="E8" s="41"/>
      <c r="F8" s="42">
        <v>106</v>
      </c>
      <c r="G8" s="43">
        <f t="shared" si="0"/>
        <v>0.8833333333333333</v>
      </c>
      <c r="H8" s="42">
        <v>68</v>
      </c>
      <c r="I8" s="43">
        <f t="shared" si="1"/>
        <v>0.61818181818181817</v>
      </c>
      <c r="J8" s="42">
        <v>117</v>
      </c>
      <c r="K8" s="43">
        <f t="shared" si="2"/>
        <v>0.53181818181818186</v>
      </c>
      <c r="L8" s="42">
        <v>50</v>
      </c>
      <c r="M8" s="43">
        <f t="shared" si="3"/>
        <v>0.5</v>
      </c>
      <c r="N8" s="42">
        <v>65</v>
      </c>
      <c r="O8" s="43">
        <f t="shared" si="4"/>
        <v>0.8125</v>
      </c>
      <c r="P8" s="42">
        <v>35</v>
      </c>
      <c r="Q8" s="43">
        <f t="shared" si="5"/>
        <v>0.35</v>
      </c>
      <c r="R8" s="32">
        <f t="shared" si="6"/>
        <v>3.6958333333333333</v>
      </c>
      <c r="S8" s="44">
        <v>5</v>
      </c>
    </row>
    <row r="9" spans="1:19">
      <c r="A9" s="48">
        <v>22</v>
      </c>
      <c r="B9" s="51" t="s">
        <v>28</v>
      </c>
      <c r="C9" s="51" t="s">
        <v>53</v>
      </c>
      <c r="D9" s="41"/>
      <c r="E9" s="41"/>
      <c r="F9" s="42">
        <v>102</v>
      </c>
      <c r="G9" s="43">
        <f t="shared" si="0"/>
        <v>0.85</v>
      </c>
      <c r="H9" s="42">
        <v>68</v>
      </c>
      <c r="I9" s="43">
        <f t="shared" si="1"/>
        <v>0.61818181818181817</v>
      </c>
      <c r="J9" s="42">
        <v>79</v>
      </c>
      <c r="K9" s="43">
        <f t="shared" si="2"/>
        <v>0.35909090909090907</v>
      </c>
      <c r="L9" s="42">
        <v>64</v>
      </c>
      <c r="M9" s="43">
        <f t="shared" si="3"/>
        <v>0.64</v>
      </c>
      <c r="N9" s="42">
        <v>60</v>
      </c>
      <c r="O9" s="43">
        <f t="shared" si="4"/>
        <v>0.75</v>
      </c>
      <c r="P9" s="42">
        <v>45</v>
      </c>
      <c r="Q9" s="43">
        <f t="shared" si="5"/>
        <v>0.45</v>
      </c>
      <c r="R9" s="32">
        <f t="shared" si="6"/>
        <v>3.6672727272727275</v>
      </c>
      <c r="S9" s="44">
        <v>6</v>
      </c>
    </row>
    <row r="10" spans="1:19">
      <c r="A10" s="48">
        <v>3</v>
      </c>
      <c r="B10" s="49" t="s">
        <v>42</v>
      </c>
      <c r="C10" s="49" t="s">
        <v>43</v>
      </c>
      <c r="D10" s="41"/>
      <c r="E10" s="41"/>
      <c r="F10" s="42">
        <v>92</v>
      </c>
      <c r="G10" s="43">
        <f t="shared" si="0"/>
        <v>0.76666666666666672</v>
      </c>
      <c r="H10" s="42">
        <v>64</v>
      </c>
      <c r="I10" s="43">
        <f t="shared" si="1"/>
        <v>0.58181818181818179</v>
      </c>
      <c r="J10" s="42">
        <v>101</v>
      </c>
      <c r="K10" s="43">
        <f t="shared" si="2"/>
        <v>0.45909090909090911</v>
      </c>
      <c r="L10" s="42">
        <v>50</v>
      </c>
      <c r="M10" s="43">
        <f t="shared" si="3"/>
        <v>0.5</v>
      </c>
      <c r="N10" s="42">
        <v>66</v>
      </c>
      <c r="O10" s="43">
        <f t="shared" si="4"/>
        <v>0.82499999999999996</v>
      </c>
      <c r="P10" s="42">
        <v>50</v>
      </c>
      <c r="Q10" s="43">
        <f t="shared" si="5"/>
        <v>0.5</v>
      </c>
      <c r="R10" s="32">
        <f t="shared" si="6"/>
        <v>3.6325757575757578</v>
      </c>
      <c r="S10" s="44">
        <v>7</v>
      </c>
    </row>
    <row r="11" spans="1:19">
      <c r="A11" s="48">
        <v>8</v>
      </c>
      <c r="B11" s="49" t="s">
        <v>38</v>
      </c>
      <c r="C11" s="49" t="s">
        <v>39</v>
      </c>
      <c r="D11" s="41"/>
      <c r="E11" s="41"/>
      <c r="F11" s="42">
        <v>115</v>
      </c>
      <c r="G11" s="43">
        <f t="shared" si="0"/>
        <v>0.95833333333333337</v>
      </c>
      <c r="H11" s="42">
        <v>78</v>
      </c>
      <c r="I11" s="43">
        <f t="shared" si="1"/>
        <v>0.70909090909090911</v>
      </c>
      <c r="J11" s="42">
        <v>41</v>
      </c>
      <c r="K11" s="43">
        <f t="shared" si="2"/>
        <v>0.18636363636363637</v>
      </c>
      <c r="L11" s="42">
        <v>57</v>
      </c>
      <c r="M11" s="43">
        <f t="shared" si="3"/>
        <v>0.56999999999999995</v>
      </c>
      <c r="N11" s="42">
        <v>59</v>
      </c>
      <c r="O11" s="43">
        <f t="shared" si="4"/>
        <v>0.73750000000000004</v>
      </c>
      <c r="P11" s="42">
        <v>35</v>
      </c>
      <c r="Q11" s="43">
        <f t="shared" si="5"/>
        <v>0.35</v>
      </c>
      <c r="R11" s="32">
        <f t="shared" si="6"/>
        <v>3.5112878787878787</v>
      </c>
      <c r="S11" s="44">
        <v>10</v>
      </c>
    </row>
    <row r="12" spans="1:19">
      <c r="A12" s="48">
        <v>6</v>
      </c>
      <c r="B12" s="49" t="s">
        <v>34</v>
      </c>
      <c r="C12" s="49" t="s">
        <v>52</v>
      </c>
      <c r="D12" s="41"/>
      <c r="E12" s="41"/>
      <c r="F12" s="42">
        <v>103</v>
      </c>
      <c r="G12" s="43">
        <f t="shared" si="0"/>
        <v>0.85833333333333328</v>
      </c>
      <c r="H12" s="42">
        <v>74</v>
      </c>
      <c r="I12" s="43">
        <f t="shared" si="1"/>
        <v>0.67272727272727273</v>
      </c>
      <c r="J12" s="42">
        <v>114</v>
      </c>
      <c r="K12" s="43">
        <f t="shared" si="2"/>
        <v>0.51818181818181819</v>
      </c>
      <c r="L12" s="42">
        <v>55</v>
      </c>
      <c r="M12" s="43">
        <f t="shared" si="3"/>
        <v>0.55000000000000004</v>
      </c>
      <c r="N12" s="42">
        <v>30</v>
      </c>
      <c r="O12" s="43">
        <f t="shared" si="4"/>
        <v>0.375</v>
      </c>
      <c r="P12" s="42">
        <v>50</v>
      </c>
      <c r="Q12" s="43">
        <f t="shared" si="5"/>
        <v>0.5</v>
      </c>
      <c r="R12" s="32">
        <f t="shared" si="6"/>
        <v>3.4742424242424246</v>
      </c>
      <c r="S12" s="44">
        <v>11</v>
      </c>
    </row>
    <row r="13" spans="1:19">
      <c r="A13" s="48">
        <v>28</v>
      </c>
      <c r="B13" s="16" t="s">
        <v>40</v>
      </c>
      <c r="C13" s="16" t="s">
        <v>41</v>
      </c>
      <c r="D13" s="41"/>
      <c r="E13" s="41"/>
      <c r="F13" s="42">
        <v>42</v>
      </c>
      <c r="G13" s="43">
        <f t="shared" si="0"/>
        <v>0.35</v>
      </c>
      <c r="H13" s="42">
        <v>37</v>
      </c>
      <c r="I13" s="43">
        <f t="shared" si="1"/>
        <v>0.33636363636363636</v>
      </c>
      <c r="J13" s="42">
        <v>88</v>
      </c>
      <c r="K13" s="43">
        <f t="shared" si="2"/>
        <v>0.4</v>
      </c>
      <c r="L13" s="42">
        <v>54</v>
      </c>
      <c r="M13" s="43">
        <f t="shared" si="3"/>
        <v>0.54</v>
      </c>
      <c r="N13" s="42">
        <v>75</v>
      </c>
      <c r="O13" s="43">
        <f t="shared" si="4"/>
        <v>0.9375</v>
      </c>
      <c r="P13" s="42">
        <v>65</v>
      </c>
      <c r="Q13" s="43">
        <f t="shared" si="5"/>
        <v>0.65</v>
      </c>
      <c r="R13" s="32">
        <f t="shared" si="6"/>
        <v>3.2138636363636364</v>
      </c>
      <c r="S13" s="44">
        <v>12</v>
      </c>
    </row>
    <row r="14" spans="1:19">
      <c r="A14" s="48">
        <v>1</v>
      </c>
      <c r="B14" s="49" t="s">
        <v>48</v>
      </c>
      <c r="C14" s="49" t="s">
        <v>49</v>
      </c>
      <c r="D14" s="41"/>
      <c r="E14" s="41"/>
      <c r="F14" s="42">
        <v>87</v>
      </c>
      <c r="G14" s="43">
        <f t="shared" si="0"/>
        <v>0.72499999999999998</v>
      </c>
      <c r="H14" s="42">
        <v>69</v>
      </c>
      <c r="I14" s="43">
        <f t="shared" si="1"/>
        <v>0.62727272727272732</v>
      </c>
      <c r="J14" s="42">
        <v>72</v>
      </c>
      <c r="K14" s="43">
        <f t="shared" si="2"/>
        <v>0.32727272727272727</v>
      </c>
      <c r="L14" s="42">
        <v>67</v>
      </c>
      <c r="M14" s="43">
        <f t="shared" si="3"/>
        <v>0.67</v>
      </c>
      <c r="N14" s="42">
        <v>30</v>
      </c>
      <c r="O14" s="43">
        <f t="shared" si="4"/>
        <v>0.375</v>
      </c>
      <c r="P14" s="42">
        <v>30</v>
      </c>
      <c r="Q14" s="43">
        <f t="shared" si="5"/>
        <v>0.3</v>
      </c>
      <c r="R14" s="32">
        <f t="shared" si="6"/>
        <v>3.0245454545454544</v>
      </c>
      <c r="S14" s="44">
        <v>13</v>
      </c>
    </row>
    <row r="15" spans="1:19">
      <c r="A15" s="48">
        <v>19</v>
      </c>
      <c r="B15" s="51" t="s">
        <v>62</v>
      </c>
      <c r="C15" s="51" t="s">
        <v>63</v>
      </c>
      <c r="D15" s="41"/>
      <c r="E15" s="41"/>
      <c r="F15" s="42">
        <v>100</v>
      </c>
      <c r="G15" s="43">
        <f t="shared" si="0"/>
        <v>0.83333333333333337</v>
      </c>
      <c r="H15" s="42">
        <v>73</v>
      </c>
      <c r="I15" s="43">
        <f t="shared" si="1"/>
        <v>0.66363636363636369</v>
      </c>
      <c r="J15" s="42">
        <v>55</v>
      </c>
      <c r="K15" s="43">
        <f t="shared" si="2"/>
        <v>0.25</v>
      </c>
      <c r="L15" s="42">
        <v>20</v>
      </c>
      <c r="M15" s="43">
        <f t="shared" si="3"/>
        <v>0.2</v>
      </c>
      <c r="N15" s="42">
        <v>18</v>
      </c>
      <c r="O15" s="43">
        <f t="shared" si="4"/>
        <v>0.22500000000000001</v>
      </c>
      <c r="P15" s="42">
        <v>25</v>
      </c>
      <c r="Q15" s="43">
        <f t="shared" si="5"/>
        <v>0.25</v>
      </c>
      <c r="R15" s="32">
        <f t="shared" si="6"/>
        <v>2.4219696969696969</v>
      </c>
      <c r="S15" s="44">
        <v>14</v>
      </c>
    </row>
    <row r="16" spans="1:19">
      <c r="A16" s="40"/>
      <c r="B16" s="16"/>
      <c r="C16" s="16"/>
      <c r="D16" s="41"/>
      <c r="E16" s="41"/>
      <c r="F16" s="42"/>
      <c r="G16" s="43">
        <f t="shared" si="0"/>
        <v>0</v>
      </c>
      <c r="H16" s="42"/>
      <c r="I16" s="43">
        <f t="shared" si="1"/>
        <v>0</v>
      </c>
      <c r="J16" s="42"/>
      <c r="K16" s="43">
        <f t="shared" si="2"/>
        <v>0</v>
      </c>
      <c r="L16" s="42"/>
      <c r="M16" s="43">
        <f t="shared" si="3"/>
        <v>0</v>
      </c>
      <c r="N16" s="42"/>
      <c r="O16" s="43">
        <f t="shared" si="4"/>
        <v>0</v>
      </c>
      <c r="P16" s="42"/>
      <c r="Q16" s="43">
        <f t="shared" si="5"/>
        <v>0</v>
      </c>
      <c r="R16" s="32">
        <f t="shared" si="6"/>
        <v>0</v>
      </c>
      <c r="S16" s="44"/>
    </row>
    <row r="17" spans="1:19">
      <c r="A17" s="40"/>
      <c r="B17" s="16"/>
      <c r="C17" s="16"/>
      <c r="D17" s="41"/>
      <c r="E17" s="41"/>
      <c r="F17" s="42"/>
      <c r="G17" s="43"/>
      <c r="H17" s="42"/>
      <c r="I17" s="43"/>
      <c r="J17" s="42"/>
      <c r="K17" s="43"/>
      <c r="L17" s="42"/>
      <c r="M17" s="43"/>
      <c r="N17" s="42"/>
      <c r="O17" s="43"/>
      <c r="P17" s="42"/>
      <c r="Q17" s="43"/>
      <c r="R17" s="32"/>
      <c r="S17" s="44"/>
    </row>
    <row r="18" spans="1:19" ht="15.75">
      <c r="A18" s="40"/>
      <c r="B18" s="28"/>
      <c r="C18" s="16"/>
      <c r="D18" s="41"/>
      <c r="E18" s="41"/>
      <c r="F18" s="77" t="s">
        <v>130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32"/>
      <c r="S18" s="44"/>
    </row>
    <row r="19" spans="1:19">
      <c r="A19" s="33" t="s">
        <v>125</v>
      </c>
      <c r="B19" s="34" t="s">
        <v>2</v>
      </c>
      <c r="C19" s="34" t="s">
        <v>3</v>
      </c>
      <c r="D19" s="35" t="s">
        <v>126</v>
      </c>
      <c r="E19" s="35" t="s">
        <v>127</v>
      </c>
      <c r="F19" s="36" t="s">
        <v>128</v>
      </c>
      <c r="G19" s="36" t="s">
        <v>25</v>
      </c>
      <c r="H19" s="37" t="s">
        <v>128</v>
      </c>
      <c r="I19" s="37" t="s">
        <v>25</v>
      </c>
      <c r="J19" s="36" t="s">
        <v>128</v>
      </c>
      <c r="K19" s="36" t="s">
        <v>25</v>
      </c>
      <c r="L19" s="37" t="s">
        <v>128</v>
      </c>
      <c r="M19" s="37" t="s">
        <v>25</v>
      </c>
      <c r="N19" s="36" t="s">
        <v>128</v>
      </c>
      <c r="O19" s="36" t="s">
        <v>25</v>
      </c>
      <c r="P19" s="37" t="s">
        <v>128</v>
      </c>
      <c r="Q19" s="37" t="s">
        <v>25</v>
      </c>
      <c r="R19" s="38" t="s">
        <v>25</v>
      </c>
      <c r="S19" s="39" t="s">
        <v>129</v>
      </c>
    </row>
    <row r="20" spans="1:19">
      <c r="A20" s="52">
        <v>12</v>
      </c>
      <c r="B20" s="53" t="s">
        <v>28</v>
      </c>
      <c r="C20" s="53" t="s">
        <v>32</v>
      </c>
      <c r="D20" s="14"/>
      <c r="E20" s="14">
        <v>1</v>
      </c>
      <c r="F20" s="42">
        <v>112</v>
      </c>
      <c r="G20" s="43">
        <f t="shared" ref="G20:G32" si="7">(F20/120)</f>
        <v>0.93333333333333335</v>
      </c>
      <c r="H20" s="42">
        <v>110</v>
      </c>
      <c r="I20" s="43">
        <f t="shared" ref="I20:I32" si="8">(H20/110)</f>
        <v>1</v>
      </c>
      <c r="J20" s="42">
        <v>77</v>
      </c>
      <c r="K20" s="43">
        <f t="shared" ref="K20:K32" si="9">(J20/220)</f>
        <v>0.35</v>
      </c>
      <c r="L20" s="42">
        <v>42</v>
      </c>
      <c r="M20" s="43">
        <f t="shared" ref="M20:M32" si="10">(L20/100)</f>
        <v>0.42</v>
      </c>
      <c r="N20" s="42">
        <v>69</v>
      </c>
      <c r="O20" s="43">
        <f t="shared" ref="O20:O32" si="11">(N20/80)</f>
        <v>0.86250000000000004</v>
      </c>
      <c r="P20" s="42">
        <v>150</v>
      </c>
      <c r="Q20" s="43">
        <f t="shared" ref="Q20:Q32" si="12">(P20/250)</f>
        <v>0.6</v>
      </c>
      <c r="R20" s="32">
        <f t="shared" ref="R20:R32" si="13">G20+I20+K20+M20+O20+Q20</f>
        <v>4.1658333333333326</v>
      </c>
      <c r="S20" s="44">
        <v>1</v>
      </c>
    </row>
    <row r="21" spans="1:19">
      <c r="A21" s="48">
        <v>14</v>
      </c>
      <c r="B21" s="50" t="s">
        <v>68</v>
      </c>
      <c r="C21" s="50" t="s">
        <v>69</v>
      </c>
      <c r="D21" s="41"/>
      <c r="E21" s="41">
        <v>1</v>
      </c>
      <c r="F21" s="42">
        <v>112</v>
      </c>
      <c r="G21" s="43">
        <f t="shared" si="7"/>
        <v>0.93333333333333335</v>
      </c>
      <c r="H21" s="42">
        <v>53</v>
      </c>
      <c r="I21" s="43">
        <f t="shared" si="8"/>
        <v>0.48181818181818181</v>
      </c>
      <c r="J21" s="42">
        <v>136</v>
      </c>
      <c r="K21" s="43">
        <f t="shared" si="9"/>
        <v>0.61818181818181817</v>
      </c>
      <c r="L21" s="42">
        <v>48</v>
      </c>
      <c r="M21" s="43">
        <f t="shared" si="10"/>
        <v>0.48</v>
      </c>
      <c r="N21" s="42">
        <v>46</v>
      </c>
      <c r="O21" s="43">
        <f t="shared" si="11"/>
        <v>0.57499999999999996</v>
      </c>
      <c r="P21" s="42">
        <v>170</v>
      </c>
      <c r="Q21" s="43">
        <f t="shared" si="12"/>
        <v>0.68</v>
      </c>
      <c r="R21" s="32">
        <f t="shared" si="13"/>
        <v>3.7683333333333331</v>
      </c>
      <c r="S21" s="44">
        <v>2</v>
      </c>
    </row>
    <row r="22" spans="1:19" ht="15" customHeight="1">
      <c r="A22" s="48">
        <v>17</v>
      </c>
      <c r="B22" s="51" t="s">
        <v>44</v>
      </c>
      <c r="C22" s="51" t="s">
        <v>70</v>
      </c>
      <c r="D22" s="41"/>
      <c r="E22" s="41">
        <v>1</v>
      </c>
      <c r="F22" s="42">
        <v>99</v>
      </c>
      <c r="G22" s="43">
        <f t="shared" si="7"/>
        <v>0.82499999999999996</v>
      </c>
      <c r="H22" s="42">
        <v>88</v>
      </c>
      <c r="I22" s="43">
        <f t="shared" si="8"/>
        <v>0.8</v>
      </c>
      <c r="J22" s="42">
        <v>82</v>
      </c>
      <c r="K22" s="43">
        <f t="shared" si="9"/>
        <v>0.37272727272727274</v>
      </c>
      <c r="L22" s="42">
        <v>35</v>
      </c>
      <c r="M22" s="43">
        <f t="shared" si="10"/>
        <v>0.35</v>
      </c>
      <c r="N22" s="42">
        <v>63</v>
      </c>
      <c r="O22" s="43">
        <f t="shared" si="11"/>
        <v>0.78749999999999998</v>
      </c>
      <c r="P22" s="42">
        <v>140</v>
      </c>
      <c r="Q22" s="43">
        <f t="shared" si="12"/>
        <v>0.56000000000000005</v>
      </c>
      <c r="R22" s="32">
        <f t="shared" si="13"/>
        <v>3.6952272727272728</v>
      </c>
      <c r="S22" s="44">
        <v>3</v>
      </c>
    </row>
    <row r="23" spans="1:19" ht="15" customHeight="1">
      <c r="A23" s="48">
        <v>16</v>
      </c>
      <c r="B23" s="50" t="s">
        <v>38</v>
      </c>
      <c r="C23" s="50" t="s">
        <v>39</v>
      </c>
      <c r="D23" s="16"/>
      <c r="E23" s="16"/>
      <c r="F23" s="42">
        <v>108</v>
      </c>
      <c r="G23" s="43">
        <f t="shared" si="7"/>
        <v>0.9</v>
      </c>
      <c r="H23" s="42">
        <v>57</v>
      </c>
      <c r="I23" s="43">
        <f t="shared" si="8"/>
        <v>0.51818181818181819</v>
      </c>
      <c r="J23" s="42">
        <v>106</v>
      </c>
      <c r="K23" s="43">
        <f t="shared" si="9"/>
        <v>0.48181818181818181</v>
      </c>
      <c r="L23" s="42">
        <v>44</v>
      </c>
      <c r="M23" s="43">
        <f t="shared" si="10"/>
        <v>0.44</v>
      </c>
      <c r="N23" s="42">
        <v>66</v>
      </c>
      <c r="O23" s="43">
        <f t="shared" si="11"/>
        <v>0.82499999999999996</v>
      </c>
      <c r="P23" s="42">
        <v>100</v>
      </c>
      <c r="Q23" s="43">
        <f t="shared" si="12"/>
        <v>0.4</v>
      </c>
      <c r="R23" s="32">
        <f t="shared" si="13"/>
        <v>3.5649999999999999</v>
      </c>
      <c r="S23" s="44">
        <v>4</v>
      </c>
    </row>
    <row r="24" spans="1:19" ht="15" customHeight="1">
      <c r="A24" s="54">
        <v>9</v>
      </c>
      <c r="B24" s="50" t="s">
        <v>48</v>
      </c>
      <c r="C24" s="50" t="s">
        <v>49</v>
      </c>
      <c r="D24" s="16"/>
      <c r="E24" s="16">
        <v>1</v>
      </c>
      <c r="F24" s="42">
        <v>99</v>
      </c>
      <c r="G24" s="43">
        <f t="shared" si="7"/>
        <v>0.82499999999999996</v>
      </c>
      <c r="H24" s="42">
        <v>63</v>
      </c>
      <c r="I24" s="43">
        <f t="shared" si="8"/>
        <v>0.57272727272727275</v>
      </c>
      <c r="J24" s="42">
        <v>83</v>
      </c>
      <c r="K24" s="43">
        <f t="shared" si="9"/>
        <v>0.37727272727272726</v>
      </c>
      <c r="L24" s="42">
        <v>63</v>
      </c>
      <c r="M24" s="43">
        <f t="shared" si="10"/>
        <v>0.63</v>
      </c>
      <c r="N24" s="42">
        <v>42</v>
      </c>
      <c r="O24" s="43">
        <f t="shared" si="11"/>
        <v>0.52500000000000002</v>
      </c>
      <c r="P24" s="42">
        <v>150</v>
      </c>
      <c r="Q24" s="43">
        <f t="shared" si="12"/>
        <v>0.6</v>
      </c>
      <c r="R24" s="32">
        <f t="shared" si="13"/>
        <v>3.53</v>
      </c>
      <c r="S24" s="44">
        <v>5</v>
      </c>
    </row>
    <row r="25" spans="1:19" ht="15" customHeight="1">
      <c r="A25" s="54">
        <v>2</v>
      </c>
      <c r="B25" s="47" t="s">
        <v>28</v>
      </c>
      <c r="C25" s="47" t="s">
        <v>74</v>
      </c>
      <c r="D25" s="16"/>
      <c r="E25" s="16">
        <v>1</v>
      </c>
      <c r="F25" s="42">
        <v>93</v>
      </c>
      <c r="G25" s="43">
        <f t="shared" si="7"/>
        <v>0.77500000000000002</v>
      </c>
      <c r="H25" s="42">
        <v>50</v>
      </c>
      <c r="I25" s="43">
        <f t="shared" si="8"/>
        <v>0.45454545454545453</v>
      </c>
      <c r="J25" s="42">
        <v>71</v>
      </c>
      <c r="K25" s="43">
        <f t="shared" si="9"/>
        <v>0.32272727272727275</v>
      </c>
      <c r="L25" s="42">
        <v>37</v>
      </c>
      <c r="M25" s="43">
        <f t="shared" si="10"/>
        <v>0.37</v>
      </c>
      <c r="N25" s="42">
        <v>65</v>
      </c>
      <c r="O25" s="43">
        <f t="shared" si="11"/>
        <v>0.8125</v>
      </c>
      <c r="P25" s="42">
        <v>180</v>
      </c>
      <c r="Q25" s="43">
        <f t="shared" si="12"/>
        <v>0.72</v>
      </c>
      <c r="R25" s="32">
        <f t="shared" si="13"/>
        <v>3.4547727272727276</v>
      </c>
      <c r="S25" s="44">
        <v>6</v>
      </c>
    </row>
    <row r="26" spans="1:19" ht="15" customHeight="1">
      <c r="A26" s="54">
        <v>29</v>
      </c>
      <c r="B26" s="16" t="s">
        <v>61</v>
      </c>
      <c r="C26" s="16" t="s">
        <v>80</v>
      </c>
      <c r="D26" s="16"/>
      <c r="E26" s="16">
        <v>1</v>
      </c>
      <c r="F26" s="42">
        <v>98</v>
      </c>
      <c r="G26" s="43">
        <f t="shared" si="7"/>
        <v>0.81666666666666665</v>
      </c>
      <c r="H26" s="42">
        <v>68</v>
      </c>
      <c r="I26" s="43">
        <f t="shared" si="8"/>
        <v>0.61818181818181817</v>
      </c>
      <c r="J26" s="42">
        <v>45</v>
      </c>
      <c r="K26" s="43">
        <f t="shared" si="9"/>
        <v>0.20454545454545456</v>
      </c>
      <c r="L26" s="42">
        <v>63</v>
      </c>
      <c r="M26" s="43">
        <f t="shared" si="10"/>
        <v>0.63</v>
      </c>
      <c r="N26" s="42">
        <v>65</v>
      </c>
      <c r="O26" s="43">
        <f t="shared" si="11"/>
        <v>0.8125</v>
      </c>
      <c r="P26" s="42">
        <v>70</v>
      </c>
      <c r="Q26" s="43">
        <f t="shared" si="12"/>
        <v>0.28000000000000003</v>
      </c>
      <c r="R26" s="32">
        <f t="shared" si="13"/>
        <v>3.3618939393939398</v>
      </c>
      <c r="S26" s="44">
        <v>7</v>
      </c>
    </row>
    <row r="27" spans="1:19">
      <c r="A27" s="48">
        <v>21</v>
      </c>
      <c r="B27" s="51" t="s">
        <v>28</v>
      </c>
      <c r="C27" s="51" t="s">
        <v>31</v>
      </c>
      <c r="D27" s="41"/>
      <c r="E27" s="41">
        <v>1</v>
      </c>
      <c r="F27" s="42">
        <v>100</v>
      </c>
      <c r="G27" s="43">
        <f t="shared" si="7"/>
        <v>0.83333333333333337</v>
      </c>
      <c r="H27" s="42">
        <v>52</v>
      </c>
      <c r="I27" s="43">
        <f t="shared" si="8"/>
        <v>0.47272727272727272</v>
      </c>
      <c r="J27" s="42">
        <v>68</v>
      </c>
      <c r="K27" s="43">
        <f t="shared" si="9"/>
        <v>0.30909090909090908</v>
      </c>
      <c r="L27" s="42">
        <v>57</v>
      </c>
      <c r="M27" s="43">
        <f t="shared" si="10"/>
        <v>0.56999999999999995</v>
      </c>
      <c r="N27" s="42">
        <v>60</v>
      </c>
      <c r="O27" s="43">
        <f t="shared" si="11"/>
        <v>0.75</v>
      </c>
      <c r="P27" s="42">
        <v>70</v>
      </c>
      <c r="Q27" s="43">
        <f t="shared" si="12"/>
        <v>0.28000000000000003</v>
      </c>
      <c r="R27" s="32">
        <f t="shared" si="13"/>
        <v>3.2151515151515149</v>
      </c>
      <c r="S27" s="44">
        <v>8</v>
      </c>
    </row>
    <row r="28" spans="1:19">
      <c r="A28" s="54">
        <v>5</v>
      </c>
      <c r="B28" s="55" t="s">
        <v>83</v>
      </c>
      <c r="C28" s="55" t="s">
        <v>84</v>
      </c>
      <c r="D28" s="16"/>
      <c r="E28" s="16">
        <v>1</v>
      </c>
      <c r="F28" s="42">
        <v>77</v>
      </c>
      <c r="G28" s="43">
        <f t="shared" si="7"/>
        <v>0.64166666666666672</v>
      </c>
      <c r="H28" s="42">
        <v>8</v>
      </c>
      <c r="I28" s="43">
        <f t="shared" si="8"/>
        <v>7.2727272727272724E-2</v>
      </c>
      <c r="J28" s="42">
        <v>42</v>
      </c>
      <c r="K28" s="43">
        <f t="shared" si="9"/>
        <v>0.19090909090909092</v>
      </c>
      <c r="L28" s="42">
        <v>48</v>
      </c>
      <c r="M28" s="43">
        <f t="shared" si="10"/>
        <v>0.48</v>
      </c>
      <c r="N28" s="42">
        <v>22</v>
      </c>
      <c r="O28" s="43">
        <f t="shared" si="11"/>
        <v>0.27500000000000002</v>
      </c>
      <c r="P28" s="42">
        <v>70</v>
      </c>
      <c r="Q28" s="43">
        <f t="shared" si="12"/>
        <v>0.28000000000000003</v>
      </c>
      <c r="R28" s="32">
        <f t="shared" si="13"/>
        <v>1.9403030303030302</v>
      </c>
      <c r="S28" s="44">
        <v>9</v>
      </c>
    </row>
    <row r="29" spans="1:19">
      <c r="A29" s="48">
        <v>15</v>
      </c>
      <c r="B29" s="53" t="s">
        <v>75</v>
      </c>
      <c r="C29" s="53" t="s">
        <v>76</v>
      </c>
      <c r="D29" s="41"/>
      <c r="E29" s="41"/>
      <c r="F29" s="42">
        <v>49</v>
      </c>
      <c r="G29" s="43">
        <f t="shared" si="7"/>
        <v>0.40833333333333333</v>
      </c>
      <c r="H29" s="42">
        <v>3</v>
      </c>
      <c r="I29" s="43">
        <f t="shared" si="8"/>
        <v>2.7272727272727271E-2</v>
      </c>
      <c r="J29" s="42">
        <v>0</v>
      </c>
      <c r="K29" s="43">
        <f t="shared" si="9"/>
        <v>0</v>
      </c>
      <c r="L29" s="42">
        <v>42</v>
      </c>
      <c r="M29" s="43">
        <f t="shared" si="10"/>
        <v>0.42</v>
      </c>
      <c r="N29" s="42">
        <v>49</v>
      </c>
      <c r="O29" s="43">
        <f t="shared" si="11"/>
        <v>0.61250000000000004</v>
      </c>
      <c r="P29" s="42">
        <v>90</v>
      </c>
      <c r="Q29" s="43">
        <f t="shared" si="12"/>
        <v>0.36</v>
      </c>
      <c r="R29" s="32">
        <f t="shared" si="13"/>
        <v>1.8281060606060606</v>
      </c>
      <c r="S29" s="44">
        <v>10</v>
      </c>
    </row>
    <row r="30" spans="1:19" ht="15" customHeight="1">
      <c r="A30" s="54">
        <v>10</v>
      </c>
      <c r="B30" s="50" t="s">
        <v>101</v>
      </c>
      <c r="C30" s="50" t="s">
        <v>102</v>
      </c>
      <c r="D30" s="16"/>
      <c r="E30" s="16">
        <v>1</v>
      </c>
      <c r="F30" s="42">
        <v>49</v>
      </c>
      <c r="G30" s="43">
        <f t="shared" si="7"/>
        <v>0.40833333333333333</v>
      </c>
      <c r="H30" s="42">
        <v>16</v>
      </c>
      <c r="I30" s="43">
        <f t="shared" si="8"/>
        <v>0.14545454545454545</v>
      </c>
      <c r="J30" s="42">
        <v>28</v>
      </c>
      <c r="K30" s="43">
        <f t="shared" si="9"/>
        <v>0.12727272727272726</v>
      </c>
      <c r="L30" s="42">
        <v>47</v>
      </c>
      <c r="M30" s="43">
        <f t="shared" si="10"/>
        <v>0.47</v>
      </c>
      <c r="N30" s="42">
        <v>30</v>
      </c>
      <c r="O30" s="43">
        <f t="shared" si="11"/>
        <v>0.375</v>
      </c>
      <c r="P30" s="42">
        <v>42</v>
      </c>
      <c r="Q30" s="43">
        <f t="shared" si="12"/>
        <v>0.16800000000000001</v>
      </c>
      <c r="R30" s="32">
        <f t="shared" si="13"/>
        <v>1.6940606060606058</v>
      </c>
      <c r="S30" s="44">
        <v>11</v>
      </c>
    </row>
    <row r="31" spans="1:19" ht="15" customHeight="1">
      <c r="A31" s="54">
        <v>25</v>
      </c>
      <c r="B31" s="16" t="s">
        <v>48</v>
      </c>
      <c r="C31" s="16" t="s">
        <v>82</v>
      </c>
      <c r="D31" s="16"/>
      <c r="E31" s="16">
        <v>1</v>
      </c>
      <c r="F31" s="42">
        <v>75</v>
      </c>
      <c r="G31" s="43">
        <f t="shared" si="7"/>
        <v>0.625</v>
      </c>
      <c r="H31" s="42">
        <v>30</v>
      </c>
      <c r="I31" s="43">
        <f t="shared" si="8"/>
        <v>0.27272727272727271</v>
      </c>
      <c r="J31" s="42">
        <v>12</v>
      </c>
      <c r="K31" s="43">
        <f t="shared" si="9"/>
        <v>5.4545454545454543E-2</v>
      </c>
      <c r="L31" s="42">
        <v>31</v>
      </c>
      <c r="M31" s="43">
        <f t="shared" si="10"/>
        <v>0.31</v>
      </c>
      <c r="N31" s="42">
        <v>15</v>
      </c>
      <c r="O31" s="43">
        <f t="shared" si="11"/>
        <v>0.1875</v>
      </c>
      <c r="P31" s="42">
        <v>42</v>
      </c>
      <c r="Q31" s="43">
        <f t="shared" si="12"/>
        <v>0.16800000000000001</v>
      </c>
      <c r="R31" s="32">
        <f t="shared" si="13"/>
        <v>1.6177727272727271</v>
      </c>
      <c r="S31" s="44">
        <v>11</v>
      </c>
    </row>
    <row r="32" spans="1:19" ht="15" customHeight="1">
      <c r="A32" s="54">
        <v>11</v>
      </c>
      <c r="B32" s="56" t="s">
        <v>62</v>
      </c>
      <c r="C32" s="56" t="s">
        <v>63</v>
      </c>
      <c r="D32" s="16"/>
      <c r="E32" s="16">
        <v>1</v>
      </c>
      <c r="F32" s="42">
        <v>63</v>
      </c>
      <c r="G32" s="43">
        <f t="shared" si="7"/>
        <v>0.52500000000000002</v>
      </c>
      <c r="H32" s="42">
        <v>0</v>
      </c>
      <c r="I32" s="43">
        <f t="shared" si="8"/>
        <v>0</v>
      </c>
      <c r="J32" s="42">
        <v>47</v>
      </c>
      <c r="K32" s="43">
        <f t="shared" si="9"/>
        <v>0.21363636363636362</v>
      </c>
      <c r="L32" s="42">
        <v>15</v>
      </c>
      <c r="M32" s="43">
        <f t="shared" si="10"/>
        <v>0.15</v>
      </c>
      <c r="N32" s="42">
        <v>32</v>
      </c>
      <c r="O32" s="43">
        <f t="shared" si="11"/>
        <v>0.4</v>
      </c>
      <c r="P32" s="42">
        <v>60</v>
      </c>
      <c r="Q32" s="43">
        <f t="shared" si="12"/>
        <v>0.24</v>
      </c>
      <c r="R32" s="32">
        <f t="shared" si="13"/>
        <v>1.5286363636363636</v>
      </c>
      <c r="S32" s="44">
        <v>12</v>
      </c>
    </row>
    <row r="33" spans="1:20" ht="15" customHeight="1">
      <c r="A33" s="40"/>
      <c r="B33" s="28"/>
      <c r="C33" s="28"/>
      <c r="D33" s="41"/>
      <c r="E33" s="41"/>
      <c r="F33" s="42"/>
      <c r="G33" s="43"/>
      <c r="H33" s="42"/>
      <c r="I33" s="43"/>
      <c r="J33" s="42"/>
      <c r="K33" s="43"/>
      <c r="L33" s="42"/>
      <c r="M33" s="43"/>
      <c r="N33" s="42"/>
      <c r="O33" s="43"/>
      <c r="P33" s="42"/>
      <c r="Q33" s="43"/>
      <c r="R33" s="32"/>
      <c r="S33" s="44"/>
    </row>
    <row r="35" spans="1:20" ht="15.75">
      <c r="A35" s="40"/>
      <c r="B35" s="28"/>
      <c r="C35" s="16"/>
      <c r="D35" s="41"/>
      <c r="E35" s="41"/>
      <c r="F35" s="77" t="s">
        <v>131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32"/>
      <c r="S35" s="44"/>
    </row>
    <row r="36" spans="1:20">
      <c r="A36" s="33" t="s">
        <v>125</v>
      </c>
      <c r="B36" s="34" t="s">
        <v>2</v>
      </c>
      <c r="C36" s="34" t="s">
        <v>3</v>
      </c>
      <c r="D36" s="35" t="s">
        <v>126</v>
      </c>
      <c r="E36" s="35" t="s">
        <v>127</v>
      </c>
      <c r="F36" s="36" t="s">
        <v>128</v>
      </c>
      <c r="G36" s="36" t="s">
        <v>25</v>
      </c>
      <c r="H36" s="37" t="s">
        <v>128</v>
      </c>
      <c r="I36" s="37" t="s">
        <v>25</v>
      </c>
      <c r="J36" s="36" t="s">
        <v>128</v>
      </c>
      <c r="K36" s="36" t="s">
        <v>25</v>
      </c>
      <c r="L36" s="37" t="s">
        <v>128</v>
      </c>
      <c r="M36" s="37" t="s">
        <v>25</v>
      </c>
      <c r="N36" s="36" t="s">
        <v>128</v>
      </c>
      <c r="O36" s="36" t="s">
        <v>25</v>
      </c>
      <c r="P36" s="37" t="s">
        <v>128</v>
      </c>
      <c r="Q36" s="37" t="s">
        <v>25</v>
      </c>
      <c r="R36" s="38" t="s">
        <v>25</v>
      </c>
      <c r="S36" s="39" t="s">
        <v>129</v>
      </c>
    </row>
    <row r="37" spans="1:20">
      <c r="A37" s="52">
        <v>20</v>
      </c>
      <c r="B37" s="57" t="s">
        <v>65</v>
      </c>
      <c r="C37" s="57" t="s">
        <v>108</v>
      </c>
      <c r="D37" s="41"/>
      <c r="E37" s="41"/>
      <c r="F37" s="42">
        <v>76</v>
      </c>
      <c r="G37" s="43">
        <f>(F37/120)</f>
        <v>0.6333333333333333</v>
      </c>
      <c r="H37" s="42">
        <v>75</v>
      </c>
      <c r="I37" s="43">
        <f>(H37/110)</f>
        <v>0.68181818181818177</v>
      </c>
      <c r="J37" s="42">
        <v>53</v>
      </c>
      <c r="K37" s="43">
        <f>(J37/220)</f>
        <v>0.24090909090909091</v>
      </c>
      <c r="L37" s="42">
        <v>86</v>
      </c>
      <c r="M37" s="43">
        <f>(L37/100)</f>
        <v>0.86</v>
      </c>
      <c r="N37" s="42">
        <v>65</v>
      </c>
      <c r="O37" s="43">
        <f>(N37/80)</f>
        <v>0.8125</v>
      </c>
      <c r="P37" s="42">
        <v>30</v>
      </c>
      <c r="Q37" s="43">
        <f>(P37/100)</f>
        <v>0.3</v>
      </c>
      <c r="R37" s="32">
        <f>G37+I37+K37+M37+O37+Q37</f>
        <v>3.5285606060606058</v>
      </c>
      <c r="S37" s="44">
        <v>1</v>
      </c>
      <c r="T37" t="s">
        <v>132</v>
      </c>
    </row>
    <row r="38" spans="1:20">
      <c r="A38" s="54">
        <v>32</v>
      </c>
      <c r="B38" s="16" t="s">
        <v>114</v>
      </c>
      <c r="C38" s="16" t="s">
        <v>102</v>
      </c>
      <c r="D38" s="41"/>
      <c r="E38" s="41"/>
      <c r="F38" s="42">
        <v>33</v>
      </c>
      <c r="G38" s="43">
        <f>(F38/120)</f>
        <v>0.27500000000000002</v>
      </c>
      <c r="H38" s="42">
        <v>46</v>
      </c>
      <c r="I38" s="43">
        <f>(H38/110)</f>
        <v>0.41818181818181815</v>
      </c>
      <c r="J38" s="42">
        <v>0</v>
      </c>
      <c r="K38" s="43">
        <f>(J38/220)</f>
        <v>0</v>
      </c>
      <c r="L38" s="42">
        <v>38</v>
      </c>
      <c r="M38" s="43">
        <f>(L38/100)</f>
        <v>0.38</v>
      </c>
      <c r="N38" s="42">
        <v>0</v>
      </c>
      <c r="O38" s="43">
        <f>(N38/80)</f>
        <v>0</v>
      </c>
      <c r="P38" s="42">
        <v>15</v>
      </c>
      <c r="Q38" s="43">
        <f>(P38/100)</f>
        <v>0.15</v>
      </c>
      <c r="R38" s="32">
        <f>G38+I38+K38+M38+O38+Q38</f>
        <v>1.2231818181818181</v>
      </c>
      <c r="S38" s="44">
        <v>2</v>
      </c>
      <c r="T38" t="s">
        <v>132</v>
      </c>
    </row>
    <row r="39" spans="1:20">
      <c r="A39" s="54">
        <v>24</v>
      </c>
      <c r="B39" s="51" t="s">
        <v>115</v>
      </c>
      <c r="C39" s="51" t="s">
        <v>102</v>
      </c>
      <c r="D39" s="41"/>
      <c r="E39" s="41"/>
      <c r="F39" s="42">
        <v>33</v>
      </c>
      <c r="G39" s="43">
        <f>(F39/120)</f>
        <v>0.27500000000000002</v>
      </c>
      <c r="H39" s="42">
        <v>0</v>
      </c>
      <c r="I39" s="43">
        <f>(H39/110)</f>
        <v>0</v>
      </c>
      <c r="J39" s="42">
        <v>12</v>
      </c>
      <c r="K39" s="43">
        <f>(J39/220)</f>
        <v>5.4545454545454543E-2</v>
      </c>
      <c r="L39" s="42">
        <v>15</v>
      </c>
      <c r="M39" s="43">
        <f>(L39/100)</f>
        <v>0.15</v>
      </c>
      <c r="N39" s="42">
        <v>0</v>
      </c>
      <c r="O39" s="43">
        <f>(N39/80)</f>
        <v>0</v>
      </c>
      <c r="P39" s="42">
        <v>5</v>
      </c>
      <c r="Q39" s="43">
        <f>(P39/100)</f>
        <v>0.05</v>
      </c>
      <c r="R39" s="32">
        <f>G39+I39+K39+M39+O39+Q39</f>
        <v>0.52954545454545465</v>
      </c>
      <c r="S39" s="44">
        <v>3</v>
      </c>
      <c r="T39" t="s">
        <v>132</v>
      </c>
    </row>
    <row r="40" spans="1:20">
      <c r="A40" s="40"/>
      <c r="B40" s="16"/>
      <c r="C40" s="16"/>
      <c r="D40" s="41"/>
      <c r="E40" s="41"/>
      <c r="F40" s="42"/>
      <c r="G40" s="43">
        <f>(F40/120)</f>
        <v>0</v>
      </c>
      <c r="H40" s="42"/>
      <c r="I40" s="43">
        <f>(H40/110)</f>
        <v>0</v>
      </c>
      <c r="J40" s="42"/>
      <c r="K40" s="43">
        <f>(J40/220)</f>
        <v>0</v>
      </c>
      <c r="L40" s="42"/>
      <c r="M40" s="43">
        <f>(L40/100)</f>
        <v>0</v>
      </c>
      <c r="N40" s="42"/>
      <c r="O40" s="43">
        <f>(N40/80)</f>
        <v>0</v>
      </c>
      <c r="P40" s="42"/>
      <c r="Q40" s="43">
        <f>(P40/250)</f>
        <v>0</v>
      </c>
      <c r="R40" s="32">
        <f>G40+I40+K40+M40+O40+Q40</f>
        <v>0</v>
      </c>
      <c r="S40" s="44"/>
      <c r="T40" t="s">
        <v>132</v>
      </c>
    </row>
  </sheetData>
  <autoFilter ref="A36:R36"/>
  <mergeCells count="12">
    <mergeCell ref="R2:S2"/>
    <mergeCell ref="F18:Q18"/>
    <mergeCell ref="F35:Q35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41"/>
  <sheetViews>
    <sheetView zoomScaleNormal="100" workbookViewId="0">
      <selection activeCell="R39" sqref="R39"/>
    </sheetView>
  </sheetViews>
  <sheetFormatPr defaultColWidth="9" defaultRowHeight="15"/>
  <cols>
    <col min="1" max="1" width="5.5703125" style="58" customWidth="1"/>
    <col min="2" max="2" width="9" style="58"/>
    <col min="3" max="3" width="10.28515625" style="58" customWidth="1"/>
    <col min="4" max="4" width="6" style="58" customWidth="1"/>
    <col min="5" max="5" width="3.42578125" style="58" customWidth="1"/>
    <col min="6" max="6" width="6.5703125" style="58" customWidth="1"/>
    <col min="7" max="7" width="7.28515625" style="58" customWidth="1"/>
    <col min="8" max="8" width="6.5703125" style="58" customWidth="1"/>
    <col min="9" max="9" width="7.28515625" style="58" customWidth="1"/>
    <col min="10" max="10" width="6.5703125" style="58" customWidth="1"/>
    <col min="11" max="11" width="7.28515625" style="58" customWidth="1"/>
    <col min="12" max="12" width="6.5703125" style="58" customWidth="1"/>
    <col min="13" max="13" width="7.28515625" style="58" customWidth="1"/>
    <col min="14" max="14" width="6.5703125" style="58" customWidth="1"/>
    <col min="15" max="15" width="7.28515625" style="58" customWidth="1"/>
    <col min="16" max="16" width="6.5703125" style="58" customWidth="1"/>
    <col min="17" max="17" width="7.7109375" style="58" customWidth="1"/>
    <col min="18" max="18" width="11.5703125" style="58" customWidth="1"/>
    <col min="19" max="19" width="5.85546875" style="58" customWidth="1"/>
    <col min="20" max="20" width="13.5703125" style="58" customWidth="1"/>
    <col min="21" max="1024" width="9" style="58"/>
  </cols>
  <sheetData>
    <row r="1" spans="1:19" ht="12" customHeight="1">
      <c r="A1" s="86"/>
      <c r="B1" s="86"/>
      <c r="C1" s="86"/>
      <c r="D1" s="86"/>
      <c r="E1" s="86"/>
      <c r="F1" s="82" t="s">
        <v>116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42"/>
      <c r="S1" s="42"/>
    </row>
    <row r="2" spans="1:19" ht="12" customHeight="1">
      <c r="A2" s="86" t="s">
        <v>117</v>
      </c>
      <c r="B2" s="86"/>
      <c r="C2" s="86"/>
      <c r="D2" s="86"/>
      <c r="E2" s="86"/>
      <c r="F2" s="84" t="s">
        <v>118</v>
      </c>
      <c r="G2" s="84"/>
      <c r="H2" s="85" t="s">
        <v>119</v>
      </c>
      <c r="I2" s="85"/>
      <c r="J2" s="84" t="s">
        <v>120</v>
      </c>
      <c r="K2" s="84"/>
      <c r="L2" s="85" t="s">
        <v>121</v>
      </c>
      <c r="M2" s="85"/>
      <c r="N2" s="84" t="s">
        <v>122</v>
      </c>
      <c r="O2" s="84"/>
      <c r="P2" s="85" t="s">
        <v>123</v>
      </c>
      <c r="Q2" s="85"/>
      <c r="R2" s="83" t="s">
        <v>124</v>
      </c>
      <c r="S2" s="83"/>
    </row>
    <row r="3" spans="1:19" ht="12" customHeight="1">
      <c r="A3" s="59" t="s">
        <v>125</v>
      </c>
      <c r="B3" s="60" t="s">
        <v>2</v>
      </c>
      <c r="C3" s="60" t="s">
        <v>3</v>
      </c>
      <c r="D3" s="60" t="s">
        <v>126</v>
      </c>
      <c r="E3" s="60" t="s">
        <v>127</v>
      </c>
      <c r="F3" s="61" t="s">
        <v>128</v>
      </c>
      <c r="G3" s="61" t="s">
        <v>25</v>
      </c>
      <c r="H3" s="62" t="s">
        <v>128</v>
      </c>
      <c r="I3" s="62" t="s">
        <v>25</v>
      </c>
      <c r="J3" s="61" t="s">
        <v>128</v>
      </c>
      <c r="K3" s="61" t="s">
        <v>25</v>
      </c>
      <c r="L3" s="62" t="s">
        <v>128</v>
      </c>
      <c r="M3" s="62" t="s">
        <v>25</v>
      </c>
      <c r="N3" s="61" t="s">
        <v>128</v>
      </c>
      <c r="O3" s="61" t="s">
        <v>25</v>
      </c>
      <c r="P3" s="62" t="s">
        <v>128</v>
      </c>
      <c r="Q3" s="62" t="s">
        <v>25</v>
      </c>
      <c r="R3" s="63" t="s">
        <v>25</v>
      </c>
      <c r="S3" s="59" t="s">
        <v>129</v>
      </c>
    </row>
    <row r="4" spans="1:19" ht="12" customHeight="1">
      <c r="A4" s="64">
        <v>18</v>
      </c>
      <c r="B4" s="42" t="s">
        <v>26</v>
      </c>
      <c r="C4" s="42" t="s">
        <v>27</v>
      </c>
      <c r="D4" s="42"/>
      <c r="E4" s="42"/>
      <c r="F4" s="42">
        <v>118</v>
      </c>
      <c r="G4" s="43">
        <f t="shared" ref="G4:G19" si="0">(F4/120)</f>
        <v>0.98333333333333328</v>
      </c>
      <c r="H4" s="42">
        <v>110</v>
      </c>
      <c r="I4" s="43">
        <f t="shared" ref="I4:I19" si="1">(H4/110)</f>
        <v>1</v>
      </c>
      <c r="J4" s="42">
        <v>192</v>
      </c>
      <c r="K4" s="43">
        <f t="shared" ref="K4:K19" si="2">(J4/220)</f>
        <v>0.87272727272727268</v>
      </c>
      <c r="L4" s="42">
        <v>74</v>
      </c>
      <c r="M4" s="43">
        <f t="shared" ref="M4:M19" si="3">(L4/100)</f>
        <v>0.74</v>
      </c>
      <c r="N4" s="42">
        <v>80</v>
      </c>
      <c r="O4" s="43">
        <f t="shared" ref="O4:O19" si="4">(N4/80)</f>
        <v>1</v>
      </c>
      <c r="P4" s="42">
        <v>75</v>
      </c>
      <c r="Q4" s="43">
        <f t="shared" ref="Q4:Q19" si="5">(P4/100)</f>
        <v>0.75</v>
      </c>
      <c r="R4" s="32">
        <f t="shared" ref="R4:R19" si="6">G4+I4+K4+M4+O4+Q4</f>
        <v>5.3460606060606057</v>
      </c>
      <c r="S4" s="64">
        <v>1</v>
      </c>
    </row>
    <row r="5" spans="1:19" ht="12" customHeight="1">
      <c r="A5" s="64">
        <v>2</v>
      </c>
      <c r="B5" s="42" t="s">
        <v>28</v>
      </c>
      <c r="C5" s="42" t="s">
        <v>31</v>
      </c>
      <c r="D5" s="42"/>
      <c r="E5" s="42"/>
      <c r="F5" s="42">
        <v>116</v>
      </c>
      <c r="G5" s="43">
        <f t="shared" si="0"/>
        <v>0.96666666666666667</v>
      </c>
      <c r="H5" s="42">
        <v>104</v>
      </c>
      <c r="I5" s="43">
        <f t="shared" si="1"/>
        <v>0.94545454545454544</v>
      </c>
      <c r="J5" s="42">
        <v>159</v>
      </c>
      <c r="K5" s="43">
        <f t="shared" si="2"/>
        <v>0.72272727272727277</v>
      </c>
      <c r="L5" s="42">
        <v>71</v>
      </c>
      <c r="M5" s="43">
        <f t="shared" si="3"/>
        <v>0.71</v>
      </c>
      <c r="N5" s="42">
        <v>80</v>
      </c>
      <c r="O5" s="43">
        <f t="shared" si="4"/>
        <v>1</v>
      </c>
      <c r="P5" s="42">
        <v>90</v>
      </c>
      <c r="Q5" s="43">
        <f t="shared" si="5"/>
        <v>0.9</v>
      </c>
      <c r="R5" s="32">
        <f t="shared" si="6"/>
        <v>5.2448484848484851</v>
      </c>
      <c r="S5" s="64">
        <v>2</v>
      </c>
    </row>
    <row r="6" spans="1:19" ht="12" customHeight="1">
      <c r="A6" s="64">
        <v>15</v>
      </c>
      <c r="B6" s="42" t="s">
        <v>36</v>
      </c>
      <c r="C6" s="42" t="s">
        <v>37</v>
      </c>
      <c r="D6" s="42"/>
      <c r="E6" s="42"/>
      <c r="F6" s="42">
        <v>116</v>
      </c>
      <c r="G6" s="43">
        <f t="shared" si="0"/>
        <v>0.96666666666666667</v>
      </c>
      <c r="H6" s="42">
        <v>104</v>
      </c>
      <c r="I6" s="43">
        <f t="shared" si="1"/>
        <v>0.94545454545454544</v>
      </c>
      <c r="J6" s="42">
        <v>196</v>
      </c>
      <c r="K6" s="43">
        <f t="shared" si="2"/>
        <v>0.89090909090909087</v>
      </c>
      <c r="L6" s="42">
        <v>65</v>
      </c>
      <c r="M6" s="43">
        <f t="shared" si="3"/>
        <v>0.65</v>
      </c>
      <c r="N6" s="42">
        <v>80</v>
      </c>
      <c r="O6" s="43">
        <f t="shared" si="4"/>
        <v>1</v>
      </c>
      <c r="P6" s="42">
        <v>65</v>
      </c>
      <c r="Q6" s="43">
        <f t="shared" si="5"/>
        <v>0.65</v>
      </c>
      <c r="R6" s="32">
        <f t="shared" si="6"/>
        <v>5.1030303030303035</v>
      </c>
      <c r="S6" s="64">
        <v>3</v>
      </c>
    </row>
    <row r="7" spans="1:19" ht="12" customHeight="1">
      <c r="A7" s="64">
        <v>9</v>
      </c>
      <c r="B7" s="42" t="s">
        <v>26</v>
      </c>
      <c r="C7" s="42" t="s">
        <v>33</v>
      </c>
      <c r="D7" s="42"/>
      <c r="E7" s="42"/>
      <c r="F7" s="42">
        <v>117</v>
      </c>
      <c r="G7" s="43">
        <f t="shared" si="0"/>
        <v>0.97499999999999998</v>
      </c>
      <c r="H7" s="42">
        <v>110</v>
      </c>
      <c r="I7" s="43">
        <f t="shared" si="1"/>
        <v>1</v>
      </c>
      <c r="J7" s="42">
        <v>148</v>
      </c>
      <c r="K7" s="43">
        <f t="shared" si="2"/>
        <v>0.67272727272727273</v>
      </c>
      <c r="L7" s="42">
        <v>60</v>
      </c>
      <c r="M7" s="43">
        <f t="shared" si="3"/>
        <v>0.6</v>
      </c>
      <c r="N7" s="42">
        <v>80</v>
      </c>
      <c r="O7" s="43">
        <f t="shared" si="4"/>
        <v>1</v>
      </c>
      <c r="P7" s="42">
        <v>85</v>
      </c>
      <c r="Q7" s="43">
        <f t="shared" si="5"/>
        <v>0.85</v>
      </c>
      <c r="R7" s="32">
        <f t="shared" si="6"/>
        <v>5.0977272727272727</v>
      </c>
      <c r="S7" s="64">
        <v>4</v>
      </c>
    </row>
    <row r="8" spans="1:19" ht="12" customHeight="1">
      <c r="A8" s="64">
        <v>16</v>
      </c>
      <c r="B8" s="42" t="s">
        <v>34</v>
      </c>
      <c r="C8" s="42" t="s">
        <v>35</v>
      </c>
      <c r="D8" s="42"/>
      <c r="E8" s="42"/>
      <c r="F8" s="42">
        <v>115</v>
      </c>
      <c r="G8" s="43">
        <f t="shared" si="0"/>
        <v>0.95833333333333337</v>
      </c>
      <c r="H8" s="42">
        <v>92</v>
      </c>
      <c r="I8" s="43">
        <f t="shared" si="1"/>
        <v>0.83636363636363631</v>
      </c>
      <c r="J8" s="42">
        <v>166</v>
      </c>
      <c r="K8" s="43">
        <f t="shared" si="2"/>
        <v>0.75454545454545452</v>
      </c>
      <c r="L8" s="42">
        <v>66</v>
      </c>
      <c r="M8" s="43">
        <f t="shared" si="3"/>
        <v>0.66</v>
      </c>
      <c r="N8" s="42">
        <v>75</v>
      </c>
      <c r="O8" s="43">
        <f t="shared" si="4"/>
        <v>0.9375</v>
      </c>
      <c r="P8" s="42">
        <v>70</v>
      </c>
      <c r="Q8" s="43">
        <f t="shared" si="5"/>
        <v>0.7</v>
      </c>
      <c r="R8" s="32">
        <f t="shared" si="6"/>
        <v>4.8467424242424242</v>
      </c>
      <c r="S8" s="64">
        <v>5</v>
      </c>
    </row>
    <row r="9" spans="1:19" ht="12" customHeight="1">
      <c r="A9" s="64">
        <v>5</v>
      </c>
      <c r="B9" s="42" t="s">
        <v>28</v>
      </c>
      <c r="C9" s="42" t="s">
        <v>29</v>
      </c>
      <c r="D9" s="42"/>
      <c r="E9" s="42"/>
      <c r="F9" s="42">
        <v>115</v>
      </c>
      <c r="G9" s="43">
        <f t="shared" si="0"/>
        <v>0.95833333333333337</v>
      </c>
      <c r="H9" s="42">
        <v>98</v>
      </c>
      <c r="I9" s="43">
        <f t="shared" si="1"/>
        <v>0.89090909090909087</v>
      </c>
      <c r="J9" s="42">
        <v>151</v>
      </c>
      <c r="K9" s="43">
        <f t="shared" si="2"/>
        <v>0.6863636363636364</v>
      </c>
      <c r="L9" s="42">
        <v>76</v>
      </c>
      <c r="M9" s="43">
        <f t="shared" si="3"/>
        <v>0.76</v>
      </c>
      <c r="N9" s="42">
        <v>80</v>
      </c>
      <c r="O9" s="43">
        <f t="shared" si="4"/>
        <v>1</v>
      </c>
      <c r="P9" s="42">
        <v>55</v>
      </c>
      <c r="Q9" s="43">
        <f t="shared" si="5"/>
        <v>0.55000000000000004</v>
      </c>
      <c r="R9" s="32">
        <f t="shared" si="6"/>
        <v>4.8456060606060607</v>
      </c>
      <c r="S9" s="64">
        <v>6</v>
      </c>
    </row>
    <row r="10" spans="1:19" ht="12" customHeight="1">
      <c r="A10" s="64">
        <v>20</v>
      </c>
      <c r="B10" s="42" t="s">
        <v>28</v>
      </c>
      <c r="C10" s="42" t="s">
        <v>32</v>
      </c>
      <c r="D10" s="42"/>
      <c r="E10" s="42"/>
      <c r="F10" s="42">
        <v>114</v>
      </c>
      <c r="G10" s="43">
        <f t="shared" si="0"/>
        <v>0.95</v>
      </c>
      <c r="H10" s="42">
        <v>86</v>
      </c>
      <c r="I10" s="43">
        <f t="shared" si="1"/>
        <v>0.78181818181818186</v>
      </c>
      <c r="J10" s="42">
        <v>135</v>
      </c>
      <c r="K10" s="43">
        <f t="shared" si="2"/>
        <v>0.61363636363636365</v>
      </c>
      <c r="L10" s="42">
        <v>75</v>
      </c>
      <c r="M10" s="43">
        <f t="shared" si="3"/>
        <v>0.75</v>
      </c>
      <c r="N10" s="42">
        <v>74</v>
      </c>
      <c r="O10" s="43">
        <f t="shared" si="4"/>
        <v>0.92500000000000004</v>
      </c>
      <c r="P10" s="42">
        <v>55</v>
      </c>
      <c r="Q10" s="43">
        <f t="shared" si="5"/>
        <v>0.55000000000000004</v>
      </c>
      <c r="R10" s="32">
        <f t="shared" si="6"/>
        <v>4.5704545454545453</v>
      </c>
      <c r="S10" s="64">
        <v>7</v>
      </c>
    </row>
    <row r="11" spans="1:19" ht="12" customHeight="1">
      <c r="A11" s="64">
        <v>12</v>
      </c>
      <c r="B11" s="42" t="s">
        <v>44</v>
      </c>
      <c r="C11" s="42" t="s">
        <v>46</v>
      </c>
      <c r="D11" s="42"/>
      <c r="E11" s="42"/>
      <c r="F11" s="42">
        <v>115</v>
      </c>
      <c r="G11" s="43">
        <f t="shared" si="0"/>
        <v>0.95833333333333337</v>
      </c>
      <c r="H11" s="42">
        <v>110</v>
      </c>
      <c r="I11" s="43">
        <f t="shared" si="1"/>
        <v>1</v>
      </c>
      <c r="J11" s="42">
        <v>124</v>
      </c>
      <c r="K11" s="43">
        <f t="shared" si="2"/>
        <v>0.5636363636363636</v>
      </c>
      <c r="L11" s="42">
        <v>57</v>
      </c>
      <c r="M11" s="43">
        <f t="shared" si="3"/>
        <v>0.56999999999999995</v>
      </c>
      <c r="N11" s="42">
        <v>50</v>
      </c>
      <c r="O11" s="43">
        <f t="shared" si="4"/>
        <v>0.625</v>
      </c>
      <c r="P11" s="42">
        <v>65</v>
      </c>
      <c r="Q11" s="43">
        <f t="shared" si="5"/>
        <v>0.65</v>
      </c>
      <c r="R11" s="32">
        <f t="shared" si="6"/>
        <v>4.3669696969696972</v>
      </c>
      <c r="S11" s="64">
        <v>8</v>
      </c>
    </row>
    <row r="12" spans="1:19" ht="12" customHeight="1">
      <c r="A12" s="64">
        <v>8</v>
      </c>
      <c r="B12" s="42" t="s">
        <v>28</v>
      </c>
      <c r="C12" s="42" t="s">
        <v>60</v>
      </c>
      <c r="D12" s="42"/>
      <c r="E12" s="42"/>
      <c r="F12" s="42">
        <v>116</v>
      </c>
      <c r="G12" s="43">
        <f t="shared" si="0"/>
        <v>0.96666666666666667</v>
      </c>
      <c r="H12" s="42">
        <v>98</v>
      </c>
      <c r="I12" s="43">
        <f t="shared" si="1"/>
        <v>0.89090909090909087</v>
      </c>
      <c r="J12" s="42">
        <v>78</v>
      </c>
      <c r="K12" s="43">
        <f t="shared" si="2"/>
        <v>0.35454545454545455</v>
      </c>
      <c r="L12" s="42">
        <v>79</v>
      </c>
      <c r="M12" s="43">
        <f t="shared" si="3"/>
        <v>0.79</v>
      </c>
      <c r="N12" s="42">
        <v>70</v>
      </c>
      <c r="O12" s="43">
        <f t="shared" si="4"/>
        <v>0.875</v>
      </c>
      <c r="P12" s="42">
        <v>40</v>
      </c>
      <c r="Q12" s="43">
        <f t="shared" si="5"/>
        <v>0.4</v>
      </c>
      <c r="R12" s="32">
        <f t="shared" si="6"/>
        <v>4.2771212121212123</v>
      </c>
      <c r="S12" s="64">
        <v>9</v>
      </c>
    </row>
    <row r="13" spans="1:19" ht="12" customHeight="1">
      <c r="A13" s="64">
        <v>1</v>
      </c>
      <c r="B13" s="42" t="s">
        <v>38</v>
      </c>
      <c r="C13" s="42" t="s">
        <v>39</v>
      </c>
      <c r="D13" s="42"/>
      <c r="E13" s="42"/>
      <c r="F13" s="42">
        <v>100</v>
      </c>
      <c r="G13" s="43">
        <f t="shared" si="0"/>
        <v>0.83333333333333337</v>
      </c>
      <c r="H13" s="42">
        <v>84</v>
      </c>
      <c r="I13" s="43">
        <f t="shared" si="1"/>
        <v>0.76363636363636367</v>
      </c>
      <c r="J13" s="42">
        <v>80</v>
      </c>
      <c r="K13" s="43">
        <f t="shared" si="2"/>
        <v>0.36363636363636365</v>
      </c>
      <c r="L13" s="42">
        <v>80</v>
      </c>
      <c r="M13" s="43">
        <f t="shared" si="3"/>
        <v>0.8</v>
      </c>
      <c r="N13" s="42">
        <v>55</v>
      </c>
      <c r="O13" s="43">
        <f t="shared" si="4"/>
        <v>0.6875</v>
      </c>
      <c r="P13" s="42">
        <v>60</v>
      </c>
      <c r="Q13" s="43">
        <f t="shared" si="5"/>
        <v>0.6</v>
      </c>
      <c r="R13" s="32">
        <f t="shared" si="6"/>
        <v>4.0481060606060604</v>
      </c>
      <c r="S13" s="64">
        <v>10</v>
      </c>
    </row>
    <row r="14" spans="1:19" ht="12" customHeight="1">
      <c r="A14" s="64">
        <v>13</v>
      </c>
      <c r="B14" s="42" t="s">
        <v>34</v>
      </c>
      <c r="C14" s="42" t="s">
        <v>47</v>
      </c>
      <c r="D14" s="42"/>
      <c r="E14" s="42"/>
      <c r="F14" s="42">
        <v>110</v>
      </c>
      <c r="G14" s="43">
        <f t="shared" si="0"/>
        <v>0.91666666666666663</v>
      </c>
      <c r="H14" s="42">
        <v>74</v>
      </c>
      <c r="I14" s="43">
        <f t="shared" si="1"/>
        <v>0.67272727272727273</v>
      </c>
      <c r="J14" s="42">
        <v>138</v>
      </c>
      <c r="K14" s="43">
        <f t="shared" si="2"/>
        <v>0.62727272727272732</v>
      </c>
      <c r="L14" s="42">
        <v>30</v>
      </c>
      <c r="M14" s="43">
        <f t="shared" si="3"/>
        <v>0.3</v>
      </c>
      <c r="N14" s="42">
        <v>70</v>
      </c>
      <c r="O14" s="43">
        <f t="shared" si="4"/>
        <v>0.875</v>
      </c>
      <c r="P14" s="42">
        <v>25</v>
      </c>
      <c r="Q14" s="43">
        <f t="shared" si="5"/>
        <v>0.25</v>
      </c>
      <c r="R14" s="32">
        <f t="shared" si="6"/>
        <v>3.6416666666666666</v>
      </c>
      <c r="S14" s="64">
        <v>11</v>
      </c>
    </row>
    <row r="15" spans="1:19" ht="12" customHeight="1">
      <c r="A15" s="64">
        <v>14</v>
      </c>
      <c r="B15" s="42" t="s">
        <v>44</v>
      </c>
      <c r="C15" s="42" t="s">
        <v>45</v>
      </c>
      <c r="D15" s="42"/>
      <c r="E15" s="42"/>
      <c r="F15" s="42">
        <v>103</v>
      </c>
      <c r="G15" s="43">
        <f t="shared" si="0"/>
        <v>0.85833333333333328</v>
      </c>
      <c r="H15" s="42">
        <v>50</v>
      </c>
      <c r="I15" s="43">
        <f t="shared" si="1"/>
        <v>0.45454545454545453</v>
      </c>
      <c r="J15" s="42">
        <v>69</v>
      </c>
      <c r="K15" s="43">
        <f t="shared" si="2"/>
        <v>0.31363636363636366</v>
      </c>
      <c r="L15" s="42">
        <v>29</v>
      </c>
      <c r="M15" s="43">
        <f t="shared" si="3"/>
        <v>0.28999999999999998</v>
      </c>
      <c r="N15" s="42">
        <v>65</v>
      </c>
      <c r="O15" s="43">
        <f t="shared" si="4"/>
        <v>0.8125</v>
      </c>
      <c r="P15" s="42">
        <v>70</v>
      </c>
      <c r="Q15" s="43">
        <f t="shared" si="5"/>
        <v>0.7</v>
      </c>
      <c r="R15" s="32">
        <f t="shared" si="6"/>
        <v>3.4290151515151512</v>
      </c>
      <c r="S15" s="64">
        <v>12</v>
      </c>
    </row>
    <row r="16" spans="1:19" ht="12" customHeight="1">
      <c r="A16" s="64">
        <v>24</v>
      </c>
      <c r="B16" s="42" t="s">
        <v>40</v>
      </c>
      <c r="C16" s="42" t="s">
        <v>41</v>
      </c>
      <c r="D16" s="42"/>
      <c r="E16" s="42"/>
      <c r="F16" s="42">
        <v>108</v>
      </c>
      <c r="G16" s="43">
        <f t="shared" si="0"/>
        <v>0.9</v>
      </c>
      <c r="H16" s="42">
        <v>44</v>
      </c>
      <c r="I16" s="43">
        <f t="shared" si="1"/>
        <v>0.4</v>
      </c>
      <c r="J16" s="42">
        <v>111</v>
      </c>
      <c r="K16" s="43">
        <f t="shared" si="2"/>
        <v>0.50454545454545452</v>
      </c>
      <c r="L16" s="42">
        <v>32</v>
      </c>
      <c r="M16" s="43">
        <f t="shared" si="3"/>
        <v>0.32</v>
      </c>
      <c r="N16" s="42">
        <v>65</v>
      </c>
      <c r="O16" s="43">
        <f t="shared" si="4"/>
        <v>0.8125</v>
      </c>
      <c r="P16" s="42">
        <v>45</v>
      </c>
      <c r="Q16" s="43">
        <f t="shared" si="5"/>
        <v>0.45</v>
      </c>
      <c r="R16" s="32">
        <f t="shared" si="6"/>
        <v>3.3870454545454547</v>
      </c>
      <c r="S16" s="64">
        <v>13</v>
      </c>
    </row>
    <row r="17" spans="1:19" ht="12" customHeight="1">
      <c r="A17" s="64">
        <v>23</v>
      </c>
      <c r="B17" s="42" t="s">
        <v>28</v>
      </c>
      <c r="C17" s="42" t="s">
        <v>58</v>
      </c>
      <c r="D17" s="42"/>
      <c r="E17" s="42"/>
      <c r="F17" s="42">
        <v>83</v>
      </c>
      <c r="G17" s="43">
        <f t="shared" si="0"/>
        <v>0.69166666666666665</v>
      </c>
      <c r="H17" s="42">
        <v>64</v>
      </c>
      <c r="I17" s="43">
        <f t="shared" si="1"/>
        <v>0.58181818181818179</v>
      </c>
      <c r="J17" s="42">
        <v>25</v>
      </c>
      <c r="K17" s="43">
        <f t="shared" si="2"/>
        <v>0.11363636363636363</v>
      </c>
      <c r="L17" s="42">
        <v>51</v>
      </c>
      <c r="M17" s="43">
        <f t="shared" si="3"/>
        <v>0.51</v>
      </c>
      <c r="N17" s="42">
        <v>42</v>
      </c>
      <c r="O17" s="43">
        <f t="shared" si="4"/>
        <v>0.52500000000000002</v>
      </c>
      <c r="P17" s="42">
        <v>30</v>
      </c>
      <c r="Q17" s="43">
        <f t="shared" si="5"/>
        <v>0.3</v>
      </c>
      <c r="R17" s="32">
        <f t="shared" si="6"/>
        <v>2.7221212121212117</v>
      </c>
      <c r="S17" s="64">
        <v>14</v>
      </c>
    </row>
    <row r="18" spans="1:19" ht="12" customHeight="1">
      <c r="A18" s="64">
        <v>17</v>
      </c>
      <c r="B18" s="42" t="s">
        <v>48</v>
      </c>
      <c r="C18" s="42" t="s">
        <v>49</v>
      </c>
      <c r="D18" s="42"/>
      <c r="E18" s="42"/>
      <c r="F18" s="42">
        <v>64</v>
      </c>
      <c r="G18" s="43">
        <f t="shared" si="0"/>
        <v>0.53333333333333333</v>
      </c>
      <c r="H18" s="42">
        <v>29</v>
      </c>
      <c r="I18" s="43">
        <f t="shared" si="1"/>
        <v>0.26363636363636361</v>
      </c>
      <c r="J18" s="42">
        <v>29</v>
      </c>
      <c r="K18" s="43">
        <f t="shared" si="2"/>
        <v>0.13181818181818181</v>
      </c>
      <c r="L18" s="42">
        <v>46</v>
      </c>
      <c r="M18" s="43">
        <f t="shared" si="3"/>
        <v>0.46</v>
      </c>
      <c r="N18" s="42">
        <v>25</v>
      </c>
      <c r="O18" s="43">
        <f t="shared" si="4"/>
        <v>0.3125</v>
      </c>
      <c r="P18" s="42">
        <v>55</v>
      </c>
      <c r="Q18" s="43">
        <f t="shared" si="5"/>
        <v>0.55000000000000004</v>
      </c>
      <c r="R18" s="32">
        <f t="shared" si="6"/>
        <v>2.2512878787878785</v>
      </c>
      <c r="S18" s="64">
        <v>15</v>
      </c>
    </row>
    <row r="19" spans="1:19" ht="12" customHeight="1">
      <c r="A19" s="64">
        <v>11</v>
      </c>
      <c r="B19" s="42" t="s">
        <v>65</v>
      </c>
      <c r="C19" s="42" t="s">
        <v>66</v>
      </c>
      <c r="D19" s="42"/>
      <c r="E19" s="42"/>
      <c r="F19" s="42">
        <v>59</v>
      </c>
      <c r="G19" s="43">
        <f t="shared" si="0"/>
        <v>0.49166666666666664</v>
      </c>
      <c r="H19" s="42">
        <v>30</v>
      </c>
      <c r="I19" s="43">
        <f t="shared" si="1"/>
        <v>0.27272727272727271</v>
      </c>
      <c r="J19" s="42">
        <v>29</v>
      </c>
      <c r="K19" s="43">
        <f t="shared" si="2"/>
        <v>0.13181818181818181</v>
      </c>
      <c r="L19" s="42">
        <v>18</v>
      </c>
      <c r="M19" s="43">
        <f t="shared" si="3"/>
        <v>0.18</v>
      </c>
      <c r="N19" s="42">
        <v>23</v>
      </c>
      <c r="O19" s="43">
        <f t="shared" si="4"/>
        <v>0.28749999999999998</v>
      </c>
      <c r="P19" s="42">
        <v>40</v>
      </c>
      <c r="Q19" s="43">
        <f t="shared" si="5"/>
        <v>0.4</v>
      </c>
      <c r="R19" s="32">
        <f t="shared" si="6"/>
        <v>1.7637121212121212</v>
      </c>
      <c r="S19" s="64">
        <v>16</v>
      </c>
    </row>
    <row r="20" spans="1:19" s="66" customFormat="1" ht="12" customHeight="1">
      <c r="A20" s="65"/>
      <c r="G20" s="67"/>
      <c r="I20" s="67"/>
      <c r="K20" s="67"/>
      <c r="M20" s="67"/>
      <c r="O20" s="67"/>
      <c r="Q20" s="67"/>
      <c r="R20" s="68"/>
      <c r="S20" s="65"/>
    </row>
    <row r="21" spans="1:19" ht="12" customHeight="1">
      <c r="A21" s="64"/>
      <c r="B21" s="42"/>
      <c r="C21" s="42"/>
      <c r="D21" s="42"/>
      <c r="E21" s="42"/>
      <c r="F21" s="82" t="s">
        <v>130</v>
      </c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32"/>
      <c r="S21" s="64"/>
    </row>
    <row r="22" spans="1:19" ht="12" customHeight="1">
      <c r="A22" s="64"/>
      <c r="B22" s="42"/>
      <c r="C22" s="42"/>
      <c r="D22" s="42"/>
      <c r="E22" s="42"/>
      <c r="F22" s="84" t="s">
        <v>118</v>
      </c>
      <c r="G22" s="84"/>
      <c r="H22" s="85" t="s">
        <v>119</v>
      </c>
      <c r="I22" s="85"/>
      <c r="J22" s="84" t="s">
        <v>120</v>
      </c>
      <c r="K22" s="84"/>
      <c r="L22" s="85" t="s">
        <v>121</v>
      </c>
      <c r="M22" s="85"/>
      <c r="N22" s="84" t="s">
        <v>122</v>
      </c>
      <c r="O22" s="84"/>
      <c r="P22" s="85" t="s">
        <v>133</v>
      </c>
      <c r="Q22" s="85"/>
      <c r="R22" s="32"/>
      <c r="S22" s="64"/>
    </row>
    <row r="23" spans="1:19" ht="12" customHeight="1">
      <c r="A23" s="59" t="s">
        <v>125</v>
      </c>
      <c r="B23" s="60" t="s">
        <v>2</v>
      </c>
      <c r="C23" s="60" t="s">
        <v>3</v>
      </c>
      <c r="D23" s="60" t="s">
        <v>126</v>
      </c>
      <c r="E23" s="60" t="s">
        <v>127</v>
      </c>
      <c r="F23" s="61" t="s">
        <v>128</v>
      </c>
      <c r="G23" s="61" t="s">
        <v>25</v>
      </c>
      <c r="H23" s="62" t="s">
        <v>128</v>
      </c>
      <c r="I23" s="62" t="s">
        <v>25</v>
      </c>
      <c r="J23" s="61" t="s">
        <v>128</v>
      </c>
      <c r="K23" s="61" t="s">
        <v>25</v>
      </c>
      <c r="L23" s="62" t="s">
        <v>128</v>
      </c>
      <c r="M23" s="62" t="s">
        <v>25</v>
      </c>
      <c r="N23" s="61" t="s">
        <v>128</v>
      </c>
      <c r="O23" s="61" t="s">
        <v>25</v>
      </c>
      <c r="P23" s="62" t="s">
        <v>128</v>
      </c>
      <c r="Q23" s="62" t="s">
        <v>25</v>
      </c>
      <c r="R23" s="63" t="s">
        <v>25</v>
      </c>
      <c r="S23" s="59" t="s">
        <v>129</v>
      </c>
    </row>
    <row r="24" spans="1:19" ht="12" customHeight="1">
      <c r="A24" s="64">
        <v>29</v>
      </c>
      <c r="B24" s="42" t="s">
        <v>28</v>
      </c>
      <c r="C24" s="42" t="s">
        <v>81</v>
      </c>
      <c r="D24" s="42"/>
      <c r="E24" s="42"/>
      <c r="F24" s="42">
        <v>113</v>
      </c>
      <c r="G24" s="43">
        <f t="shared" ref="G24:G33" si="7">(F24/120)</f>
        <v>0.94166666666666665</v>
      </c>
      <c r="H24" s="42">
        <v>98</v>
      </c>
      <c r="I24" s="43">
        <f t="shared" ref="I24:I33" si="8">(H24/110)</f>
        <v>0.89090909090909087</v>
      </c>
      <c r="J24" s="42">
        <v>112</v>
      </c>
      <c r="K24" s="43">
        <f t="shared" ref="K24:K33" si="9">(J24/220)</f>
        <v>0.50909090909090904</v>
      </c>
      <c r="L24" s="42">
        <v>78</v>
      </c>
      <c r="M24" s="43">
        <f t="shared" ref="M24:M33" si="10">(L24/100)</f>
        <v>0.78</v>
      </c>
      <c r="N24" s="42">
        <v>70</v>
      </c>
      <c r="O24" s="43">
        <f t="shared" ref="O24:O33" si="11">(N24/80)</f>
        <v>0.875</v>
      </c>
      <c r="P24" s="42">
        <v>230</v>
      </c>
      <c r="Q24" s="43">
        <f t="shared" ref="Q24:Q33" si="12">(P24/250)</f>
        <v>0.92</v>
      </c>
      <c r="R24" s="32">
        <f t="shared" ref="R24:R33" si="13">G24+I24+K24+M24+O24+Q24</f>
        <v>4.916666666666667</v>
      </c>
      <c r="S24" s="64">
        <v>1</v>
      </c>
    </row>
    <row r="25" spans="1:19" ht="12" customHeight="1">
      <c r="A25" s="64">
        <v>4</v>
      </c>
      <c r="B25" s="42" t="s">
        <v>134</v>
      </c>
      <c r="C25" s="42" t="s">
        <v>69</v>
      </c>
      <c r="D25" s="42"/>
      <c r="E25" s="42"/>
      <c r="F25" s="42">
        <v>111</v>
      </c>
      <c r="G25" s="43">
        <f t="shared" si="7"/>
        <v>0.92500000000000004</v>
      </c>
      <c r="H25" s="42">
        <v>87</v>
      </c>
      <c r="I25" s="43">
        <f t="shared" si="8"/>
        <v>0.79090909090909089</v>
      </c>
      <c r="J25" s="42">
        <v>96</v>
      </c>
      <c r="K25" s="43">
        <f t="shared" si="9"/>
        <v>0.43636363636363634</v>
      </c>
      <c r="L25" s="42">
        <v>47</v>
      </c>
      <c r="M25" s="43">
        <f t="shared" si="10"/>
        <v>0.47</v>
      </c>
      <c r="N25" s="42">
        <v>77</v>
      </c>
      <c r="O25" s="43">
        <f t="shared" si="11"/>
        <v>0.96250000000000002</v>
      </c>
      <c r="P25" s="42">
        <v>220</v>
      </c>
      <c r="Q25" s="43">
        <f t="shared" si="12"/>
        <v>0.88</v>
      </c>
      <c r="R25" s="32">
        <f t="shared" si="13"/>
        <v>4.4647727272727273</v>
      </c>
      <c r="S25" s="64">
        <v>2</v>
      </c>
    </row>
    <row r="26" spans="1:19" ht="12" customHeight="1">
      <c r="A26" s="64">
        <v>30</v>
      </c>
      <c r="B26" s="42" t="s">
        <v>28</v>
      </c>
      <c r="C26" s="42" t="s">
        <v>32</v>
      </c>
      <c r="D26" s="42"/>
      <c r="E26" s="42"/>
      <c r="F26" s="42">
        <v>108</v>
      </c>
      <c r="G26" s="43">
        <f t="shared" si="7"/>
        <v>0.9</v>
      </c>
      <c r="H26" s="42">
        <v>104</v>
      </c>
      <c r="I26" s="43">
        <f t="shared" si="8"/>
        <v>0.94545454545454544</v>
      </c>
      <c r="J26" s="42">
        <v>119</v>
      </c>
      <c r="K26" s="43">
        <f t="shared" si="9"/>
        <v>0.54090909090909089</v>
      </c>
      <c r="L26" s="42">
        <v>44</v>
      </c>
      <c r="M26" s="43">
        <f t="shared" si="10"/>
        <v>0.44</v>
      </c>
      <c r="N26" s="42">
        <v>67</v>
      </c>
      <c r="O26" s="43">
        <f t="shared" si="11"/>
        <v>0.83750000000000002</v>
      </c>
      <c r="P26" s="42">
        <v>180</v>
      </c>
      <c r="Q26" s="43">
        <f t="shared" si="12"/>
        <v>0.72</v>
      </c>
      <c r="R26" s="32">
        <f t="shared" si="13"/>
        <v>4.3838636363636363</v>
      </c>
      <c r="S26" s="64">
        <v>3</v>
      </c>
    </row>
    <row r="27" spans="1:19" ht="12" customHeight="1">
      <c r="A27" s="64">
        <v>21</v>
      </c>
      <c r="B27" s="42" t="s">
        <v>38</v>
      </c>
      <c r="C27" s="42" t="s">
        <v>39</v>
      </c>
      <c r="D27" s="42"/>
      <c r="E27" s="42"/>
      <c r="F27" s="42">
        <v>104</v>
      </c>
      <c r="G27" s="43">
        <f t="shared" si="7"/>
        <v>0.8666666666666667</v>
      </c>
      <c r="H27" s="42">
        <v>67</v>
      </c>
      <c r="I27" s="43">
        <f t="shared" si="8"/>
        <v>0.60909090909090913</v>
      </c>
      <c r="J27" s="42">
        <v>121</v>
      </c>
      <c r="K27" s="43">
        <f t="shared" si="9"/>
        <v>0.55000000000000004</v>
      </c>
      <c r="L27" s="42">
        <v>67</v>
      </c>
      <c r="M27" s="43">
        <f t="shared" si="10"/>
        <v>0.67</v>
      </c>
      <c r="N27" s="42">
        <v>70</v>
      </c>
      <c r="O27" s="43">
        <f t="shared" si="11"/>
        <v>0.875</v>
      </c>
      <c r="P27" s="42">
        <v>190</v>
      </c>
      <c r="Q27" s="43">
        <f t="shared" si="12"/>
        <v>0.76</v>
      </c>
      <c r="R27" s="32">
        <f t="shared" si="13"/>
        <v>4.330757575757576</v>
      </c>
      <c r="S27" s="64">
        <v>4</v>
      </c>
    </row>
    <row r="28" spans="1:19" ht="12" customHeight="1">
      <c r="A28" s="64">
        <v>19</v>
      </c>
      <c r="B28" s="42" t="s">
        <v>71</v>
      </c>
      <c r="C28" s="42" t="s">
        <v>72</v>
      </c>
      <c r="D28" s="42"/>
      <c r="E28" s="42"/>
      <c r="F28" s="42">
        <v>108</v>
      </c>
      <c r="G28" s="43">
        <f t="shared" si="7"/>
        <v>0.9</v>
      </c>
      <c r="H28" s="42">
        <v>56</v>
      </c>
      <c r="I28" s="43">
        <f t="shared" si="8"/>
        <v>0.50909090909090904</v>
      </c>
      <c r="J28" s="42">
        <v>92</v>
      </c>
      <c r="K28" s="43">
        <f t="shared" si="9"/>
        <v>0.41818181818181815</v>
      </c>
      <c r="L28" s="42">
        <v>48</v>
      </c>
      <c r="M28" s="43">
        <f t="shared" si="10"/>
        <v>0.48</v>
      </c>
      <c r="N28" s="42">
        <v>72</v>
      </c>
      <c r="O28" s="43">
        <f t="shared" si="11"/>
        <v>0.9</v>
      </c>
      <c r="P28" s="42">
        <v>190</v>
      </c>
      <c r="Q28" s="43">
        <f t="shared" si="12"/>
        <v>0.76</v>
      </c>
      <c r="R28" s="32">
        <f t="shared" si="13"/>
        <v>3.9672727272727277</v>
      </c>
      <c r="S28" s="64">
        <v>5</v>
      </c>
    </row>
    <row r="29" spans="1:19" ht="12" customHeight="1">
      <c r="A29" s="64">
        <v>22</v>
      </c>
      <c r="B29" s="42" t="s">
        <v>28</v>
      </c>
      <c r="C29" s="42" t="s">
        <v>31</v>
      </c>
      <c r="D29" s="42"/>
      <c r="E29" s="42"/>
      <c r="F29" s="42">
        <v>104</v>
      </c>
      <c r="G29" s="43">
        <f t="shared" si="7"/>
        <v>0.8666666666666667</v>
      </c>
      <c r="H29" s="42">
        <v>51</v>
      </c>
      <c r="I29" s="43">
        <f t="shared" si="8"/>
        <v>0.46363636363636362</v>
      </c>
      <c r="J29" s="42">
        <v>89</v>
      </c>
      <c r="K29" s="43">
        <f t="shared" si="9"/>
        <v>0.40454545454545454</v>
      </c>
      <c r="L29" s="42">
        <v>50</v>
      </c>
      <c r="M29" s="43">
        <f t="shared" si="10"/>
        <v>0.5</v>
      </c>
      <c r="N29" s="42">
        <v>60</v>
      </c>
      <c r="O29" s="43">
        <f t="shared" si="11"/>
        <v>0.75</v>
      </c>
      <c r="P29" s="42">
        <v>200</v>
      </c>
      <c r="Q29" s="43">
        <f t="shared" si="12"/>
        <v>0.8</v>
      </c>
      <c r="R29" s="32">
        <f t="shared" si="13"/>
        <v>3.7848484848484851</v>
      </c>
      <c r="S29" s="64">
        <v>6</v>
      </c>
    </row>
    <row r="30" spans="1:19" ht="12" customHeight="1">
      <c r="A30" s="64">
        <v>10</v>
      </c>
      <c r="B30" s="42" t="s">
        <v>44</v>
      </c>
      <c r="C30" s="42" t="s">
        <v>89</v>
      </c>
      <c r="D30" s="42"/>
      <c r="E30" s="42"/>
      <c r="F30" s="42">
        <v>103</v>
      </c>
      <c r="G30" s="43">
        <f t="shared" si="7"/>
        <v>0.85833333333333328</v>
      </c>
      <c r="H30" s="42">
        <v>59</v>
      </c>
      <c r="I30" s="43">
        <f t="shared" si="8"/>
        <v>0.53636363636363638</v>
      </c>
      <c r="J30" s="42">
        <v>39</v>
      </c>
      <c r="K30" s="43">
        <f t="shared" si="9"/>
        <v>0.17727272727272728</v>
      </c>
      <c r="L30" s="42">
        <v>68</v>
      </c>
      <c r="M30" s="43">
        <f t="shared" si="10"/>
        <v>0.68</v>
      </c>
      <c r="N30" s="42">
        <v>60</v>
      </c>
      <c r="O30" s="43">
        <f t="shared" si="11"/>
        <v>0.75</v>
      </c>
      <c r="P30" s="42">
        <v>170</v>
      </c>
      <c r="Q30" s="43">
        <f t="shared" si="12"/>
        <v>0.68</v>
      </c>
      <c r="R30" s="32">
        <f t="shared" si="13"/>
        <v>3.6819696969696971</v>
      </c>
      <c r="S30" s="64">
        <v>7</v>
      </c>
    </row>
    <row r="31" spans="1:19" ht="12" customHeight="1">
      <c r="A31" s="64">
        <v>7</v>
      </c>
      <c r="B31" s="42" t="s">
        <v>48</v>
      </c>
      <c r="C31" s="42" t="s">
        <v>49</v>
      </c>
      <c r="D31" s="42"/>
      <c r="E31" s="42"/>
      <c r="F31" s="42">
        <v>69</v>
      </c>
      <c r="G31" s="43">
        <f t="shared" si="7"/>
        <v>0.57499999999999996</v>
      </c>
      <c r="H31" s="42">
        <v>37</v>
      </c>
      <c r="I31" s="43">
        <f t="shared" si="8"/>
        <v>0.33636363636363636</v>
      </c>
      <c r="J31" s="42">
        <v>50</v>
      </c>
      <c r="K31" s="43">
        <f t="shared" si="9"/>
        <v>0.22727272727272727</v>
      </c>
      <c r="L31" s="42">
        <v>47</v>
      </c>
      <c r="M31" s="43">
        <f t="shared" si="10"/>
        <v>0.47</v>
      </c>
      <c r="N31" s="42">
        <v>28</v>
      </c>
      <c r="O31" s="43">
        <f t="shared" si="11"/>
        <v>0.35</v>
      </c>
      <c r="P31" s="42">
        <v>180</v>
      </c>
      <c r="Q31" s="43">
        <f t="shared" si="12"/>
        <v>0.72</v>
      </c>
      <c r="R31" s="32">
        <f t="shared" si="13"/>
        <v>2.6786363636363637</v>
      </c>
      <c r="S31" s="64">
        <v>8</v>
      </c>
    </row>
    <row r="32" spans="1:19" ht="12" customHeight="1">
      <c r="A32" s="64">
        <v>26</v>
      </c>
      <c r="B32" s="42" t="s">
        <v>93</v>
      </c>
      <c r="C32" s="42" t="s">
        <v>94</v>
      </c>
      <c r="D32" s="42"/>
      <c r="E32" s="42"/>
      <c r="F32" s="42">
        <v>78</v>
      </c>
      <c r="G32" s="43">
        <f t="shared" si="7"/>
        <v>0.65</v>
      </c>
      <c r="H32" s="42">
        <v>39</v>
      </c>
      <c r="I32" s="43">
        <f t="shared" si="8"/>
        <v>0.35454545454545455</v>
      </c>
      <c r="J32" s="42">
        <v>75</v>
      </c>
      <c r="K32" s="43">
        <f t="shared" si="9"/>
        <v>0.34090909090909088</v>
      </c>
      <c r="L32" s="42">
        <v>25</v>
      </c>
      <c r="M32" s="43">
        <f t="shared" si="10"/>
        <v>0.25</v>
      </c>
      <c r="N32" s="42">
        <v>55</v>
      </c>
      <c r="O32" s="43">
        <f t="shared" si="11"/>
        <v>0.6875</v>
      </c>
      <c r="P32" s="42">
        <v>80</v>
      </c>
      <c r="Q32" s="43">
        <f t="shared" si="12"/>
        <v>0.32</v>
      </c>
      <c r="R32" s="32">
        <f t="shared" si="13"/>
        <v>2.6029545454545455</v>
      </c>
      <c r="S32" s="64">
        <v>9</v>
      </c>
    </row>
    <row r="33" spans="1:19" ht="12" customHeight="1">
      <c r="A33" s="64">
        <v>3</v>
      </c>
      <c r="B33" s="42" t="s">
        <v>75</v>
      </c>
      <c r="C33" s="42" t="s">
        <v>76</v>
      </c>
      <c r="D33" s="42"/>
      <c r="E33" s="42"/>
      <c r="F33" s="42">
        <v>68</v>
      </c>
      <c r="G33" s="43">
        <f t="shared" si="7"/>
        <v>0.56666666666666665</v>
      </c>
      <c r="H33" s="42">
        <v>37</v>
      </c>
      <c r="I33" s="43">
        <f t="shared" si="8"/>
        <v>0.33636363636363636</v>
      </c>
      <c r="J33" s="42">
        <v>10</v>
      </c>
      <c r="K33" s="43">
        <f t="shared" si="9"/>
        <v>4.5454545454545456E-2</v>
      </c>
      <c r="L33" s="42">
        <v>17</v>
      </c>
      <c r="M33" s="43">
        <f t="shared" si="10"/>
        <v>0.17</v>
      </c>
      <c r="N33" s="42">
        <v>43</v>
      </c>
      <c r="O33" s="43">
        <f t="shared" si="11"/>
        <v>0.53749999999999998</v>
      </c>
      <c r="P33" s="42">
        <v>70</v>
      </c>
      <c r="Q33" s="43">
        <f t="shared" si="12"/>
        <v>0.28000000000000003</v>
      </c>
      <c r="R33" s="32">
        <f t="shared" si="13"/>
        <v>1.9359848484848483</v>
      </c>
      <c r="S33" s="64">
        <v>10</v>
      </c>
    </row>
    <row r="34" spans="1:19" s="66" customFormat="1" ht="12" customHeight="1"/>
    <row r="35" spans="1:19" ht="12" customHeight="1">
      <c r="A35" s="64"/>
      <c r="B35" s="42"/>
      <c r="C35" s="42"/>
      <c r="D35" s="42"/>
      <c r="E35" s="42"/>
      <c r="F35" s="82" t="s">
        <v>131</v>
      </c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32"/>
      <c r="S35" s="64"/>
    </row>
    <row r="36" spans="1:19" ht="12" customHeight="1">
      <c r="A36" s="59" t="s">
        <v>125</v>
      </c>
      <c r="B36" s="60" t="s">
        <v>2</v>
      </c>
      <c r="C36" s="60" t="s">
        <v>3</v>
      </c>
      <c r="D36" s="60" t="s">
        <v>126</v>
      </c>
      <c r="E36" s="60" t="s">
        <v>127</v>
      </c>
      <c r="F36" s="61" t="s">
        <v>128</v>
      </c>
      <c r="G36" s="61" t="s">
        <v>25</v>
      </c>
      <c r="H36" s="62" t="s">
        <v>128</v>
      </c>
      <c r="I36" s="62" t="s">
        <v>25</v>
      </c>
      <c r="J36" s="61" t="s">
        <v>128</v>
      </c>
      <c r="K36" s="61" t="s">
        <v>25</v>
      </c>
      <c r="L36" s="62" t="s">
        <v>128</v>
      </c>
      <c r="M36" s="62" t="s">
        <v>25</v>
      </c>
      <c r="N36" s="61" t="s">
        <v>128</v>
      </c>
      <c r="O36" s="61" t="s">
        <v>25</v>
      </c>
      <c r="P36" s="62" t="s">
        <v>128</v>
      </c>
      <c r="Q36" s="62" t="s">
        <v>25</v>
      </c>
      <c r="R36" s="63" t="s">
        <v>25</v>
      </c>
      <c r="S36" s="59" t="s">
        <v>129</v>
      </c>
    </row>
    <row r="37" spans="1:19" ht="12" customHeight="1">
      <c r="A37" s="64">
        <v>6</v>
      </c>
      <c r="B37" s="42" t="s">
        <v>65</v>
      </c>
      <c r="C37" s="42" t="s">
        <v>135</v>
      </c>
      <c r="D37" s="42"/>
      <c r="E37" s="42"/>
      <c r="F37" s="42">
        <v>94</v>
      </c>
      <c r="G37" s="43">
        <f>(F37/120)</f>
        <v>0.78333333333333333</v>
      </c>
      <c r="H37" s="42">
        <v>87</v>
      </c>
      <c r="I37" s="43">
        <f>(H37/110)</f>
        <v>0.79090909090909089</v>
      </c>
      <c r="J37" s="42">
        <v>105</v>
      </c>
      <c r="K37" s="43">
        <f>(J37/220)</f>
        <v>0.47727272727272729</v>
      </c>
      <c r="L37" s="42">
        <v>85</v>
      </c>
      <c r="M37" s="43">
        <f>(L37/100)</f>
        <v>0.85</v>
      </c>
      <c r="N37" s="42">
        <v>70</v>
      </c>
      <c r="O37" s="43">
        <f>(N37/80)</f>
        <v>0.875</v>
      </c>
      <c r="P37" s="42">
        <v>40</v>
      </c>
      <c r="Q37" s="43">
        <f>(P37/100)</f>
        <v>0.4</v>
      </c>
      <c r="R37" s="32">
        <f>G37+I37+K37+M37+O37+Q37</f>
        <v>4.1765151515151517</v>
      </c>
      <c r="S37" s="64">
        <v>1</v>
      </c>
    </row>
    <row r="38" spans="1:19" ht="12" customHeight="1">
      <c r="A38" s="64">
        <v>28</v>
      </c>
      <c r="B38" s="42" t="s">
        <v>26</v>
      </c>
      <c r="C38" s="42" t="s">
        <v>107</v>
      </c>
      <c r="D38" s="42"/>
      <c r="E38" s="42"/>
      <c r="F38" s="42">
        <v>100</v>
      </c>
      <c r="G38" s="43">
        <f>(F38/120)</f>
        <v>0.83333333333333337</v>
      </c>
      <c r="H38" s="42">
        <v>81</v>
      </c>
      <c r="I38" s="43">
        <f>(H38/110)</f>
        <v>0.73636363636363633</v>
      </c>
      <c r="J38" s="42">
        <v>68</v>
      </c>
      <c r="K38" s="43">
        <f>(J38/220)</f>
        <v>0.30909090909090908</v>
      </c>
      <c r="L38" s="42">
        <v>91</v>
      </c>
      <c r="M38" s="43">
        <f>(L38/100)</f>
        <v>0.91</v>
      </c>
      <c r="N38" s="42">
        <v>60</v>
      </c>
      <c r="O38" s="43">
        <f>(N38/80)</f>
        <v>0.75</v>
      </c>
      <c r="P38" s="42">
        <v>50</v>
      </c>
      <c r="Q38" s="43">
        <f>(P38/100)</f>
        <v>0.5</v>
      </c>
      <c r="R38" s="32">
        <f>G38+I38+K38+M38+O38+Q38</f>
        <v>4.038787878787879</v>
      </c>
      <c r="S38" s="64">
        <v>2</v>
      </c>
    </row>
    <row r="39" spans="1:19" ht="12" customHeight="1">
      <c r="A39" s="64">
        <v>27</v>
      </c>
      <c r="B39" s="42" t="s">
        <v>110</v>
      </c>
      <c r="C39" s="42" t="s">
        <v>111</v>
      </c>
      <c r="D39" s="42"/>
      <c r="E39" s="42"/>
      <c r="F39" s="42">
        <v>99</v>
      </c>
      <c r="G39" s="43">
        <f>(F39/120)</f>
        <v>0.82499999999999996</v>
      </c>
      <c r="H39" s="42">
        <v>53</v>
      </c>
      <c r="I39" s="43">
        <f>(H39/110)</f>
        <v>0.48181818181818181</v>
      </c>
      <c r="J39" s="42">
        <v>25</v>
      </c>
      <c r="K39" s="43">
        <f>(J39/220)</f>
        <v>0.11363636363636363</v>
      </c>
      <c r="L39" s="42">
        <v>74</v>
      </c>
      <c r="M39" s="43">
        <f>(L39/100)</f>
        <v>0.74</v>
      </c>
      <c r="N39" s="42">
        <v>56</v>
      </c>
      <c r="O39" s="43">
        <f>(N39/80)</f>
        <v>0.7</v>
      </c>
      <c r="P39" s="42">
        <v>35</v>
      </c>
      <c r="Q39" s="43">
        <f>(P39/100)</f>
        <v>0.35</v>
      </c>
      <c r="R39" s="32">
        <f>G39+I39+K39+M39+O39+Q39</f>
        <v>3.2104545454545454</v>
      </c>
      <c r="S39" s="64">
        <v>3</v>
      </c>
    </row>
    <row r="40" spans="1:19" ht="12" customHeight="1">
      <c r="A40" s="42"/>
      <c r="B40" s="42"/>
      <c r="C40" s="42"/>
      <c r="D40" s="42"/>
      <c r="E40" s="42"/>
      <c r="F40" s="42"/>
      <c r="G40" s="43">
        <f>(F40/120)</f>
        <v>0</v>
      </c>
      <c r="H40" s="42"/>
      <c r="I40" s="43">
        <f>(H40/110)</f>
        <v>0</v>
      </c>
      <c r="J40" s="42"/>
      <c r="K40" s="43">
        <f>(J40/220)</f>
        <v>0</v>
      </c>
      <c r="L40" s="42"/>
      <c r="M40" s="43">
        <f>(L40/100)</f>
        <v>0</v>
      </c>
      <c r="N40" s="42"/>
      <c r="O40" s="43">
        <f>(N40/80)</f>
        <v>0</v>
      </c>
      <c r="P40" s="42"/>
      <c r="Q40" s="43">
        <f>(P40/250)</f>
        <v>0</v>
      </c>
      <c r="R40" s="32">
        <f>G40+I40+K40+M40+O40+Q40</f>
        <v>0</v>
      </c>
      <c r="S40" s="42"/>
    </row>
    <row r="41" spans="1:19" ht="12" customHeight="1">
      <c r="A41" s="42"/>
      <c r="B41" s="42"/>
      <c r="C41" s="42"/>
      <c r="D41" s="42"/>
      <c r="E41" s="42"/>
      <c r="F41" s="42"/>
      <c r="G41" s="43">
        <f>(F41/120)</f>
        <v>0</v>
      </c>
      <c r="H41" s="42"/>
      <c r="I41" s="43">
        <f>(H41/110)</f>
        <v>0</v>
      </c>
      <c r="J41" s="42"/>
      <c r="K41" s="43">
        <f>(J41/220)</f>
        <v>0</v>
      </c>
      <c r="L41" s="42"/>
      <c r="M41" s="43">
        <f>(L41/100)</f>
        <v>0</v>
      </c>
      <c r="N41" s="42"/>
      <c r="O41" s="43">
        <f>(N41/80)</f>
        <v>0</v>
      </c>
      <c r="P41" s="42"/>
      <c r="Q41" s="43">
        <f>(P41/250)</f>
        <v>0</v>
      </c>
      <c r="R41" s="32">
        <f>G41+I41+K41+M41+O41+Q41</f>
        <v>0</v>
      </c>
      <c r="S41" s="42"/>
    </row>
  </sheetData>
  <mergeCells count="18">
    <mergeCell ref="A1:E1"/>
    <mergeCell ref="F1:Q1"/>
    <mergeCell ref="A2:E2"/>
    <mergeCell ref="F2:G2"/>
    <mergeCell ref="H2:I2"/>
    <mergeCell ref="J2:K2"/>
    <mergeCell ref="L2:M2"/>
    <mergeCell ref="N2:O2"/>
    <mergeCell ref="P2:Q2"/>
    <mergeCell ref="F35:Q35"/>
    <mergeCell ref="R2:S2"/>
    <mergeCell ref="F21:Q21"/>
    <mergeCell ref="F22:G22"/>
    <mergeCell ref="H22:I22"/>
    <mergeCell ref="J22:K22"/>
    <mergeCell ref="L22:M22"/>
    <mergeCell ref="N22:O22"/>
    <mergeCell ref="P22:Q2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42"/>
  <sheetViews>
    <sheetView topLeftCell="A16" zoomScaleNormal="100" workbookViewId="0">
      <selection activeCell="B27" sqref="B27"/>
    </sheetView>
  </sheetViews>
  <sheetFormatPr defaultColWidth="9" defaultRowHeight="15"/>
  <cols>
    <col min="1" max="1" width="5.5703125" style="58" customWidth="1"/>
    <col min="2" max="2" width="9" style="58"/>
    <col min="3" max="3" width="10.28515625" style="58" customWidth="1"/>
    <col min="4" max="4" width="6" style="58" customWidth="1"/>
    <col min="5" max="5" width="4.140625" style="58" customWidth="1"/>
    <col min="6" max="6" width="6.5703125" style="58" customWidth="1"/>
    <col min="7" max="7" width="7.28515625" style="58" customWidth="1"/>
    <col min="8" max="8" width="6.5703125" style="58" customWidth="1"/>
    <col min="9" max="9" width="7.28515625" style="58" customWidth="1"/>
    <col min="10" max="10" width="6.5703125" style="58" customWidth="1"/>
    <col min="11" max="11" width="7.28515625" style="58" customWidth="1"/>
    <col min="12" max="12" width="6.5703125" style="58" customWidth="1"/>
    <col min="13" max="13" width="7.28515625" style="58" customWidth="1"/>
    <col min="14" max="14" width="6.5703125" style="58" customWidth="1"/>
    <col min="15" max="15" width="7.28515625" style="58" customWidth="1"/>
    <col min="16" max="16" width="6.5703125" style="58" customWidth="1"/>
    <col min="17" max="17" width="7.7109375" style="58" customWidth="1"/>
    <col min="18" max="18" width="11.5703125" style="58" customWidth="1"/>
    <col min="19" max="19" width="5.85546875" style="58" customWidth="1"/>
    <col min="20" max="20" width="13.5703125" style="58" customWidth="1"/>
    <col min="21" max="1024" width="9" style="58"/>
  </cols>
  <sheetData>
    <row r="1" spans="1:19" ht="12" customHeight="1">
      <c r="A1" s="86"/>
      <c r="B1" s="86"/>
      <c r="C1" s="86"/>
      <c r="D1" s="86"/>
      <c r="E1" s="86"/>
      <c r="F1" s="82" t="s">
        <v>116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42"/>
      <c r="S1" s="42"/>
    </row>
    <row r="2" spans="1:19" ht="12" customHeight="1">
      <c r="A2" s="86" t="s">
        <v>117</v>
      </c>
      <c r="B2" s="86"/>
      <c r="C2" s="86"/>
      <c r="D2" s="86"/>
      <c r="E2" s="86"/>
      <c r="F2" s="84" t="s">
        <v>118</v>
      </c>
      <c r="G2" s="84"/>
      <c r="H2" s="85" t="s">
        <v>119</v>
      </c>
      <c r="I2" s="85"/>
      <c r="J2" s="84" t="s">
        <v>120</v>
      </c>
      <c r="K2" s="84"/>
      <c r="L2" s="85" t="s">
        <v>121</v>
      </c>
      <c r="M2" s="85"/>
      <c r="N2" s="84" t="s">
        <v>122</v>
      </c>
      <c r="O2" s="84"/>
      <c r="P2" s="85" t="s">
        <v>123</v>
      </c>
      <c r="Q2" s="85"/>
      <c r="R2" s="83" t="s">
        <v>124</v>
      </c>
      <c r="S2" s="83"/>
    </row>
    <row r="3" spans="1:19" ht="12" customHeight="1">
      <c r="A3" s="59" t="s">
        <v>125</v>
      </c>
      <c r="B3" s="60" t="s">
        <v>2</v>
      </c>
      <c r="C3" s="60" t="s">
        <v>3</v>
      </c>
      <c r="D3" s="60" t="s">
        <v>126</v>
      </c>
      <c r="E3" s="60" t="s">
        <v>127</v>
      </c>
      <c r="F3" s="61" t="s">
        <v>128</v>
      </c>
      <c r="G3" s="61" t="s">
        <v>25</v>
      </c>
      <c r="H3" s="62" t="s">
        <v>128</v>
      </c>
      <c r="I3" s="62" t="s">
        <v>25</v>
      </c>
      <c r="J3" s="61" t="s">
        <v>128</v>
      </c>
      <c r="K3" s="61" t="s">
        <v>25</v>
      </c>
      <c r="L3" s="62" t="s">
        <v>128</v>
      </c>
      <c r="M3" s="62" t="s">
        <v>25</v>
      </c>
      <c r="N3" s="61" t="s">
        <v>128</v>
      </c>
      <c r="O3" s="61" t="s">
        <v>25</v>
      </c>
      <c r="P3" s="62" t="s">
        <v>128</v>
      </c>
      <c r="Q3" s="62" t="s">
        <v>25</v>
      </c>
      <c r="R3" s="63" t="s">
        <v>25</v>
      </c>
      <c r="S3" s="59" t="s">
        <v>129</v>
      </c>
    </row>
    <row r="4" spans="1:19" ht="12" customHeight="1">
      <c r="A4" s="64">
        <v>3</v>
      </c>
      <c r="B4" s="42" t="s">
        <v>26</v>
      </c>
      <c r="C4" s="42" t="s">
        <v>27</v>
      </c>
      <c r="D4" s="42"/>
      <c r="E4" s="42"/>
      <c r="F4" s="42">
        <v>114</v>
      </c>
      <c r="G4" s="43">
        <f t="shared" ref="G4:G16" si="0">(F4/120)</f>
        <v>0.95</v>
      </c>
      <c r="H4" s="42">
        <v>92</v>
      </c>
      <c r="I4" s="43">
        <f t="shared" ref="I4:I16" si="1">(H4/110)</f>
        <v>0.83636363636363631</v>
      </c>
      <c r="J4" s="42">
        <v>148</v>
      </c>
      <c r="K4" s="43">
        <f t="shared" ref="K4:K16" si="2">(J4/220)</f>
        <v>0.67272727272727273</v>
      </c>
      <c r="L4" s="42">
        <v>77</v>
      </c>
      <c r="M4" s="43">
        <f t="shared" ref="M4:M16" si="3">(L4/100)</f>
        <v>0.77</v>
      </c>
      <c r="N4" s="42">
        <v>75</v>
      </c>
      <c r="O4" s="43">
        <f t="shared" ref="O4:O16" si="4">(N4/80)</f>
        <v>0.9375</v>
      </c>
      <c r="P4" s="42">
        <v>65</v>
      </c>
      <c r="Q4" s="43">
        <f t="shared" ref="Q4:Q16" si="5">(P4/100)</f>
        <v>0.65</v>
      </c>
      <c r="R4" s="32">
        <f t="shared" ref="R4:R16" si="6">G4+I4+K4+M4+O4+Q4</f>
        <v>4.8165909090909089</v>
      </c>
      <c r="S4" s="64">
        <v>1</v>
      </c>
    </row>
    <row r="5" spans="1:19" ht="12" customHeight="1">
      <c r="A5" s="64">
        <v>14</v>
      </c>
      <c r="B5" s="42" t="s">
        <v>34</v>
      </c>
      <c r="C5" s="42" t="s">
        <v>35</v>
      </c>
      <c r="D5" s="42"/>
      <c r="E5" s="42"/>
      <c r="F5" s="42">
        <v>116</v>
      </c>
      <c r="G5" s="43">
        <f t="shared" si="0"/>
        <v>0.96666666666666667</v>
      </c>
      <c r="H5" s="42">
        <v>92</v>
      </c>
      <c r="I5" s="43">
        <f t="shared" si="1"/>
        <v>0.83636363636363631</v>
      </c>
      <c r="J5" s="42">
        <v>57</v>
      </c>
      <c r="K5" s="43">
        <f t="shared" si="2"/>
        <v>0.25909090909090909</v>
      </c>
      <c r="L5" s="42">
        <v>58</v>
      </c>
      <c r="M5" s="43">
        <f t="shared" si="3"/>
        <v>0.57999999999999996</v>
      </c>
      <c r="N5" s="42">
        <v>60</v>
      </c>
      <c r="O5" s="43">
        <f t="shared" si="4"/>
        <v>0.75</v>
      </c>
      <c r="P5" s="42">
        <v>70</v>
      </c>
      <c r="Q5" s="43">
        <f t="shared" si="5"/>
        <v>0.7</v>
      </c>
      <c r="R5" s="32">
        <f t="shared" si="6"/>
        <v>4.0921212121212118</v>
      </c>
      <c r="S5" s="64">
        <v>2</v>
      </c>
    </row>
    <row r="6" spans="1:19" ht="12" customHeight="1">
      <c r="A6" s="64">
        <v>13</v>
      </c>
      <c r="B6" s="42" t="s">
        <v>136</v>
      </c>
      <c r="C6" s="42" t="s">
        <v>37</v>
      </c>
      <c r="D6" s="42"/>
      <c r="E6" s="42"/>
      <c r="F6" s="42">
        <v>112</v>
      </c>
      <c r="G6" s="43">
        <f t="shared" si="0"/>
        <v>0.93333333333333335</v>
      </c>
      <c r="H6" s="42">
        <v>80</v>
      </c>
      <c r="I6" s="43">
        <f t="shared" si="1"/>
        <v>0.72727272727272729</v>
      </c>
      <c r="J6" s="42">
        <v>97</v>
      </c>
      <c r="K6" s="43">
        <f t="shared" si="2"/>
        <v>0.44090909090909092</v>
      </c>
      <c r="L6" s="42">
        <v>43</v>
      </c>
      <c r="M6" s="43">
        <f t="shared" si="3"/>
        <v>0.43</v>
      </c>
      <c r="N6" s="42">
        <v>70</v>
      </c>
      <c r="O6" s="43">
        <f t="shared" si="4"/>
        <v>0.875</v>
      </c>
      <c r="P6" s="42">
        <v>45</v>
      </c>
      <c r="Q6" s="43">
        <f t="shared" si="5"/>
        <v>0.45</v>
      </c>
      <c r="R6" s="32">
        <f t="shared" si="6"/>
        <v>3.8565151515151519</v>
      </c>
      <c r="S6" s="64">
        <v>3</v>
      </c>
    </row>
    <row r="7" spans="1:19" ht="12" customHeight="1">
      <c r="A7" s="64">
        <v>19</v>
      </c>
      <c r="B7" s="42" t="s">
        <v>40</v>
      </c>
      <c r="C7" s="42" t="s">
        <v>41</v>
      </c>
      <c r="D7" s="42"/>
      <c r="E7" s="42"/>
      <c r="F7" s="42">
        <v>97</v>
      </c>
      <c r="G7" s="43">
        <f t="shared" si="0"/>
        <v>0.80833333333333335</v>
      </c>
      <c r="H7" s="42">
        <v>63</v>
      </c>
      <c r="I7" s="43">
        <f t="shared" si="1"/>
        <v>0.57272727272727275</v>
      </c>
      <c r="J7" s="42">
        <v>106</v>
      </c>
      <c r="K7" s="43">
        <f t="shared" si="2"/>
        <v>0.48181818181818181</v>
      </c>
      <c r="L7" s="42">
        <v>56</v>
      </c>
      <c r="M7" s="43">
        <f t="shared" si="3"/>
        <v>0.56000000000000005</v>
      </c>
      <c r="N7" s="42">
        <v>75</v>
      </c>
      <c r="O7" s="43">
        <f t="shared" si="4"/>
        <v>0.9375</v>
      </c>
      <c r="P7" s="42">
        <v>40</v>
      </c>
      <c r="Q7" s="43">
        <f t="shared" si="5"/>
        <v>0.4</v>
      </c>
      <c r="R7" s="32">
        <f t="shared" si="6"/>
        <v>3.7603787878787878</v>
      </c>
      <c r="S7" s="64">
        <v>4</v>
      </c>
    </row>
    <row r="8" spans="1:19" ht="12" customHeight="1">
      <c r="A8" s="64">
        <v>5</v>
      </c>
      <c r="B8" s="42" t="s">
        <v>28</v>
      </c>
      <c r="C8" s="42" t="s">
        <v>31</v>
      </c>
      <c r="D8" s="42"/>
      <c r="E8" s="42"/>
      <c r="F8" s="42">
        <v>106</v>
      </c>
      <c r="G8" s="43">
        <f t="shared" si="0"/>
        <v>0.8833333333333333</v>
      </c>
      <c r="H8" s="42">
        <v>68</v>
      </c>
      <c r="I8" s="43">
        <f t="shared" si="1"/>
        <v>0.61818181818181817</v>
      </c>
      <c r="J8" s="42">
        <v>77</v>
      </c>
      <c r="K8" s="43">
        <f t="shared" si="2"/>
        <v>0.35</v>
      </c>
      <c r="L8" s="42">
        <v>61</v>
      </c>
      <c r="M8" s="43">
        <f t="shared" si="3"/>
        <v>0.61</v>
      </c>
      <c r="N8" s="42">
        <v>65</v>
      </c>
      <c r="O8" s="43">
        <f t="shared" si="4"/>
        <v>0.8125</v>
      </c>
      <c r="P8" s="42">
        <v>45</v>
      </c>
      <c r="Q8" s="43">
        <f t="shared" si="5"/>
        <v>0.45</v>
      </c>
      <c r="R8" s="32">
        <f t="shared" si="6"/>
        <v>3.7240151515151516</v>
      </c>
      <c r="S8" s="64">
        <v>5</v>
      </c>
    </row>
    <row r="9" spans="1:19" ht="12" customHeight="1">
      <c r="A9" s="64">
        <v>17</v>
      </c>
      <c r="B9" s="42" t="s">
        <v>34</v>
      </c>
      <c r="C9" s="42" t="s">
        <v>47</v>
      </c>
      <c r="D9" s="42"/>
      <c r="E9" s="42"/>
      <c r="F9" s="42">
        <v>95</v>
      </c>
      <c r="G9" s="43">
        <f t="shared" si="0"/>
        <v>0.79166666666666663</v>
      </c>
      <c r="H9" s="42">
        <v>69</v>
      </c>
      <c r="I9" s="43">
        <f t="shared" si="1"/>
        <v>0.62727272727272732</v>
      </c>
      <c r="J9" s="42">
        <v>83</v>
      </c>
      <c r="K9" s="43">
        <f t="shared" si="2"/>
        <v>0.37727272727272726</v>
      </c>
      <c r="L9" s="42">
        <v>53</v>
      </c>
      <c r="M9" s="43">
        <f t="shared" si="3"/>
        <v>0.53</v>
      </c>
      <c r="N9" s="42">
        <v>70</v>
      </c>
      <c r="O9" s="43">
        <f t="shared" si="4"/>
        <v>0.875</v>
      </c>
      <c r="P9" s="42">
        <v>50</v>
      </c>
      <c r="Q9" s="43">
        <f t="shared" si="5"/>
        <v>0.5</v>
      </c>
      <c r="R9" s="32">
        <f t="shared" si="6"/>
        <v>3.7012121212121212</v>
      </c>
      <c r="S9" s="64">
        <v>6</v>
      </c>
    </row>
    <row r="10" spans="1:19" ht="12" customHeight="1">
      <c r="A10" s="64">
        <v>7</v>
      </c>
      <c r="B10" s="42" t="s">
        <v>28</v>
      </c>
      <c r="C10" s="42" t="s">
        <v>32</v>
      </c>
      <c r="D10" s="42"/>
      <c r="E10" s="42"/>
      <c r="F10" s="42">
        <v>117</v>
      </c>
      <c r="G10" s="43">
        <f t="shared" si="0"/>
        <v>0.97499999999999998</v>
      </c>
      <c r="H10" s="42">
        <v>80</v>
      </c>
      <c r="I10" s="43">
        <f t="shared" si="1"/>
        <v>0.72727272727272729</v>
      </c>
      <c r="J10" s="42">
        <v>90</v>
      </c>
      <c r="K10" s="43">
        <f t="shared" si="2"/>
        <v>0.40909090909090912</v>
      </c>
      <c r="L10" s="42">
        <v>26</v>
      </c>
      <c r="M10" s="43">
        <f t="shared" si="3"/>
        <v>0.26</v>
      </c>
      <c r="N10" s="42">
        <v>63</v>
      </c>
      <c r="O10" s="43">
        <f t="shared" si="4"/>
        <v>0.78749999999999998</v>
      </c>
      <c r="P10" s="42">
        <v>45</v>
      </c>
      <c r="Q10" s="43">
        <f t="shared" si="5"/>
        <v>0.45</v>
      </c>
      <c r="R10" s="32">
        <f t="shared" si="6"/>
        <v>3.6088636363636364</v>
      </c>
      <c r="S10" s="64">
        <v>7</v>
      </c>
    </row>
    <row r="11" spans="1:19" ht="12" customHeight="1">
      <c r="A11" s="64">
        <v>9</v>
      </c>
      <c r="B11" s="42" t="s">
        <v>28</v>
      </c>
      <c r="C11" s="42" t="s">
        <v>29</v>
      </c>
      <c r="D11" s="42"/>
      <c r="E11" s="42"/>
      <c r="F11" s="42">
        <v>80</v>
      </c>
      <c r="G11" s="43">
        <f t="shared" si="0"/>
        <v>0.66666666666666663</v>
      </c>
      <c r="H11" s="42">
        <v>82</v>
      </c>
      <c r="I11" s="43">
        <f t="shared" si="1"/>
        <v>0.74545454545454548</v>
      </c>
      <c r="J11" s="42">
        <v>42</v>
      </c>
      <c r="K11" s="43">
        <f t="shared" si="2"/>
        <v>0.19090909090909092</v>
      </c>
      <c r="L11" s="42">
        <v>67</v>
      </c>
      <c r="M11" s="43">
        <f t="shared" si="3"/>
        <v>0.67</v>
      </c>
      <c r="N11" s="42">
        <v>65</v>
      </c>
      <c r="O11" s="43">
        <f t="shared" si="4"/>
        <v>0.8125</v>
      </c>
      <c r="P11" s="42">
        <v>45</v>
      </c>
      <c r="Q11" s="43">
        <f t="shared" si="5"/>
        <v>0.45</v>
      </c>
      <c r="R11" s="32">
        <f t="shared" si="6"/>
        <v>3.5355303030303031</v>
      </c>
      <c r="S11" s="64">
        <v>8</v>
      </c>
    </row>
    <row r="12" spans="1:19" ht="12" customHeight="1">
      <c r="A12" s="64">
        <v>12</v>
      </c>
      <c r="B12" s="42" t="s">
        <v>137</v>
      </c>
      <c r="C12" s="42" t="s">
        <v>45</v>
      </c>
      <c r="D12" s="42"/>
      <c r="E12" s="42"/>
      <c r="F12" s="42">
        <v>109</v>
      </c>
      <c r="G12" s="43">
        <f t="shared" si="0"/>
        <v>0.90833333333333333</v>
      </c>
      <c r="H12" s="42">
        <v>80</v>
      </c>
      <c r="I12" s="43">
        <f t="shared" si="1"/>
        <v>0.72727272727272729</v>
      </c>
      <c r="J12" s="42">
        <v>60</v>
      </c>
      <c r="K12" s="43">
        <f t="shared" si="2"/>
        <v>0.27272727272727271</v>
      </c>
      <c r="L12" s="42">
        <v>29</v>
      </c>
      <c r="M12" s="43">
        <f t="shared" si="3"/>
        <v>0.28999999999999998</v>
      </c>
      <c r="N12" s="42">
        <v>65</v>
      </c>
      <c r="O12" s="43">
        <f t="shared" si="4"/>
        <v>0.8125</v>
      </c>
      <c r="P12" s="42">
        <v>50</v>
      </c>
      <c r="Q12" s="43">
        <f t="shared" si="5"/>
        <v>0.5</v>
      </c>
      <c r="R12" s="32">
        <f t="shared" si="6"/>
        <v>3.5108333333333333</v>
      </c>
      <c r="S12" s="64">
        <v>9</v>
      </c>
    </row>
    <row r="13" spans="1:19" ht="12" customHeight="1">
      <c r="A13" s="64">
        <v>45</v>
      </c>
      <c r="B13" s="42" t="s">
        <v>38</v>
      </c>
      <c r="C13" s="42" t="s">
        <v>39</v>
      </c>
      <c r="D13" s="42"/>
      <c r="E13" s="42"/>
      <c r="F13" s="42">
        <v>87</v>
      </c>
      <c r="G13" s="43">
        <f t="shared" si="0"/>
        <v>0.72499999999999998</v>
      </c>
      <c r="H13" s="42">
        <v>49</v>
      </c>
      <c r="I13" s="43">
        <f t="shared" si="1"/>
        <v>0.44545454545454544</v>
      </c>
      <c r="J13" s="42">
        <v>112</v>
      </c>
      <c r="K13" s="43">
        <f t="shared" si="2"/>
        <v>0.50909090909090904</v>
      </c>
      <c r="L13" s="42">
        <v>68</v>
      </c>
      <c r="M13" s="43">
        <f t="shared" si="3"/>
        <v>0.68</v>
      </c>
      <c r="N13" s="42">
        <v>51</v>
      </c>
      <c r="O13" s="43">
        <f t="shared" si="4"/>
        <v>0.63749999999999996</v>
      </c>
      <c r="P13" s="42">
        <v>40</v>
      </c>
      <c r="Q13" s="43">
        <f t="shared" si="5"/>
        <v>0.4</v>
      </c>
      <c r="R13" s="32">
        <f t="shared" si="6"/>
        <v>3.3970454545454545</v>
      </c>
      <c r="S13" s="64">
        <v>10</v>
      </c>
    </row>
    <row r="14" spans="1:19" ht="12" customHeight="1">
      <c r="A14" s="64">
        <v>10</v>
      </c>
      <c r="B14" s="42" t="s">
        <v>28</v>
      </c>
      <c r="C14" s="42" t="s">
        <v>53</v>
      </c>
      <c r="D14" s="42"/>
      <c r="E14" s="42"/>
      <c r="F14" s="42">
        <v>102</v>
      </c>
      <c r="G14" s="43">
        <f t="shared" si="0"/>
        <v>0.85</v>
      </c>
      <c r="H14" s="42">
        <v>60</v>
      </c>
      <c r="I14" s="43">
        <f t="shared" si="1"/>
        <v>0.54545454545454541</v>
      </c>
      <c r="J14" s="42">
        <v>97</v>
      </c>
      <c r="K14" s="43">
        <f t="shared" si="2"/>
        <v>0.44090909090909092</v>
      </c>
      <c r="L14" s="42">
        <v>53</v>
      </c>
      <c r="M14" s="43">
        <f t="shared" si="3"/>
        <v>0.53</v>
      </c>
      <c r="N14" s="42">
        <v>34</v>
      </c>
      <c r="O14" s="43">
        <f t="shared" si="4"/>
        <v>0.42499999999999999</v>
      </c>
      <c r="P14" s="42">
        <v>55</v>
      </c>
      <c r="Q14" s="43">
        <f t="shared" si="5"/>
        <v>0.55000000000000004</v>
      </c>
      <c r="R14" s="32">
        <f t="shared" si="6"/>
        <v>3.3413636363636359</v>
      </c>
      <c r="S14" s="64">
        <v>11</v>
      </c>
    </row>
    <row r="15" spans="1:19" ht="12" customHeight="1">
      <c r="A15" s="64">
        <v>6</v>
      </c>
      <c r="B15" s="42" t="s">
        <v>54</v>
      </c>
      <c r="C15" s="42" t="s">
        <v>55</v>
      </c>
      <c r="D15" s="42"/>
      <c r="E15" s="42"/>
      <c r="F15" s="42">
        <v>112</v>
      </c>
      <c r="G15" s="43">
        <f t="shared" si="0"/>
        <v>0.93333333333333335</v>
      </c>
      <c r="H15" s="42">
        <v>69</v>
      </c>
      <c r="I15" s="43">
        <f t="shared" si="1"/>
        <v>0.62727272727272732</v>
      </c>
      <c r="J15" s="42">
        <v>105</v>
      </c>
      <c r="K15" s="43">
        <f t="shared" si="2"/>
        <v>0.47727272727272729</v>
      </c>
      <c r="L15" s="42">
        <v>25</v>
      </c>
      <c r="M15" s="43">
        <f t="shared" si="3"/>
        <v>0.25</v>
      </c>
      <c r="N15" s="42">
        <v>55</v>
      </c>
      <c r="O15" s="43">
        <f t="shared" si="4"/>
        <v>0.6875</v>
      </c>
      <c r="P15" s="42">
        <v>30</v>
      </c>
      <c r="Q15" s="43">
        <f t="shared" si="5"/>
        <v>0.3</v>
      </c>
      <c r="R15" s="32">
        <f t="shared" si="6"/>
        <v>3.2753787878787879</v>
      </c>
      <c r="S15" s="64">
        <v>12</v>
      </c>
    </row>
    <row r="16" spans="1:19" ht="12" customHeight="1">
      <c r="A16" s="64">
        <v>16</v>
      </c>
      <c r="B16" s="42" t="s">
        <v>137</v>
      </c>
      <c r="C16" s="42" t="s">
        <v>46</v>
      </c>
      <c r="D16" s="42"/>
      <c r="E16" s="42"/>
      <c r="F16" s="42">
        <v>93</v>
      </c>
      <c r="G16" s="43">
        <f t="shared" si="0"/>
        <v>0.77500000000000002</v>
      </c>
      <c r="H16" s="42">
        <v>23</v>
      </c>
      <c r="I16" s="43">
        <f t="shared" si="1"/>
        <v>0.20909090909090908</v>
      </c>
      <c r="J16" s="42">
        <v>17</v>
      </c>
      <c r="K16" s="43">
        <f t="shared" si="2"/>
        <v>7.7272727272727271E-2</v>
      </c>
      <c r="L16" s="42">
        <v>0</v>
      </c>
      <c r="M16" s="43">
        <f t="shared" si="3"/>
        <v>0</v>
      </c>
      <c r="N16" s="42">
        <v>0</v>
      </c>
      <c r="O16" s="43">
        <f t="shared" si="4"/>
        <v>0</v>
      </c>
      <c r="P16" s="42">
        <v>0</v>
      </c>
      <c r="Q16" s="43">
        <f t="shared" si="5"/>
        <v>0</v>
      </c>
      <c r="R16" s="32">
        <f t="shared" si="6"/>
        <v>1.0613636363636365</v>
      </c>
      <c r="S16" s="64">
        <v>13</v>
      </c>
    </row>
    <row r="17" spans="1:19" ht="12" customHeight="1">
      <c r="A17" s="64"/>
      <c r="B17" s="42"/>
      <c r="C17" s="42"/>
      <c r="D17" s="42"/>
      <c r="E17" s="42"/>
      <c r="F17" s="42"/>
      <c r="G17" s="43"/>
      <c r="H17" s="42"/>
      <c r="I17" s="43"/>
      <c r="J17" s="42"/>
      <c r="K17" s="43"/>
      <c r="L17" s="42"/>
      <c r="M17" s="43"/>
      <c r="N17" s="42"/>
      <c r="O17" s="43"/>
      <c r="P17" s="42"/>
      <c r="Q17" s="43"/>
      <c r="R17" s="32"/>
      <c r="S17" s="64"/>
    </row>
    <row r="18" spans="1:19" ht="12" customHeight="1">
      <c r="A18" s="64"/>
      <c r="B18" s="42"/>
      <c r="C18" s="42"/>
      <c r="D18" s="42"/>
      <c r="E18" s="42"/>
      <c r="F18" s="42"/>
      <c r="G18" s="43"/>
      <c r="H18" s="42"/>
      <c r="I18" s="43"/>
      <c r="J18" s="42"/>
      <c r="K18" s="43"/>
      <c r="L18" s="42"/>
      <c r="M18" s="43"/>
      <c r="N18" s="42"/>
      <c r="O18" s="43"/>
      <c r="P18" s="42"/>
      <c r="Q18" s="43"/>
      <c r="R18" s="32"/>
      <c r="S18" s="64"/>
    </row>
    <row r="19" spans="1:19" ht="12" customHeight="1">
      <c r="A19" s="64"/>
      <c r="B19" s="42"/>
      <c r="C19" s="42"/>
      <c r="D19" s="42"/>
      <c r="E19" s="42"/>
      <c r="F19" s="42"/>
      <c r="G19" s="43"/>
      <c r="H19" s="42"/>
      <c r="I19" s="43"/>
      <c r="J19" s="42"/>
      <c r="K19" s="43"/>
      <c r="L19" s="42"/>
      <c r="M19" s="43"/>
      <c r="N19" s="42"/>
      <c r="O19" s="43"/>
      <c r="P19" s="42"/>
      <c r="Q19" s="43"/>
      <c r="R19" s="32"/>
      <c r="S19" s="64"/>
    </row>
    <row r="20" spans="1:19" s="66" customFormat="1" ht="12" customHeight="1">
      <c r="A20" s="65"/>
      <c r="G20" s="67"/>
      <c r="I20" s="67"/>
      <c r="K20" s="67"/>
      <c r="M20" s="67"/>
      <c r="O20" s="67"/>
      <c r="Q20" s="67"/>
      <c r="R20" s="68"/>
      <c r="S20" s="65"/>
    </row>
    <row r="21" spans="1:19" ht="12" customHeight="1">
      <c r="A21" s="64"/>
      <c r="B21" s="42"/>
      <c r="C21" s="42"/>
      <c r="D21" s="42"/>
      <c r="E21" s="42"/>
      <c r="F21" s="82" t="s">
        <v>130</v>
      </c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32"/>
      <c r="S21" s="64"/>
    </row>
    <row r="22" spans="1:19" ht="12" customHeight="1">
      <c r="A22" s="64"/>
      <c r="B22" s="42"/>
      <c r="C22" s="42"/>
      <c r="D22" s="42"/>
      <c r="E22" s="42"/>
      <c r="F22" s="84" t="s">
        <v>118</v>
      </c>
      <c r="G22" s="84"/>
      <c r="H22" s="85" t="s">
        <v>119</v>
      </c>
      <c r="I22" s="85"/>
      <c r="J22" s="84" t="s">
        <v>120</v>
      </c>
      <c r="K22" s="84"/>
      <c r="L22" s="85" t="s">
        <v>121</v>
      </c>
      <c r="M22" s="85"/>
      <c r="N22" s="84" t="s">
        <v>122</v>
      </c>
      <c r="O22" s="84"/>
      <c r="P22" s="85" t="s">
        <v>133</v>
      </c>
      <c r="Q22" s="85"/>
      <c r="R22" s="32"/>
      <c r="S22" s="64"/>
    </row>
    <row r="23" spans="1:19" ht="12" customHeight="1">
      <c r="A23" s="59" t="s">
        <v>125</v>
      </c>
      <c r="B23" s="60" t="s">
        <v>2</v>
      </c>
      <c r="C23" s="60" t="s">
        <v>3</v>
      </c>
      <c r="D23" s="60" t="s">
        <v>126</v>
      </c>
      <c r="E23" s="60" t="s">
        <v>127</v>
      </c>
      <c r="F23" s="61" t="s">
        <v>128</v>
      </c>
      <c r="G23" s="61" t="s">
        <v>25</v>
      </c>
      <c r="H23" s="62" t="s">
        <v>128</v>
      </c>
      <c r="I23" s="62" t="s">
        <v>25</v>
      </c>
      <c r="J23" s="61" t="s">
        <v>128</v>
      </c>
      <c r="K23" s="61" t="s">
        <v>25</v>
      </c>
      <c r="L23" s="62" t="s">
        <v>128</v>
      </c>
      <c r="M23" s="62" t="s">
        <v>25</v>
      </c>
      <c r="N23" s="61" t="s">
        <v>128</v>
      </c>
      <c r="O23" s="61" t="s">
        <v>25</v>
      </c>
      <c r="P23" s="62" t="s">
        <v>128</v>
      </c>
      <c r="Q23" s="62" t="s">
        <v>25</v>
      </c>
      <c r="R23" s="63" t="s">
        <v>25</v>
      </c>
      <c r="S23" s="59" t="s">
        <v>129</v>
      </c>
    </row>
    <row r="24" spans="1:19" ht="12" customHeight="1">
      <c r="A24" s="64">
        <v>2</v>
      </c>
      <c r="B24" s="42" t="s">
        <v>137</v>
      </c>
      <c r="C24" s="42" t="s">
        <v>70</v>
      </c>
      <c r="D24" s="42"/>
      <c r="E24" s="42"/>
      <c r="F24" s="42">
        <v>102</v>
      </c>
      <c r="G24" s="43">
        <f t="shared" ref="G24:G34" si="7">(F24/120)</f>
        <v>0.85</v>
      </c>
      <c r="H24" s="42">
        <v>84</v>
      </c>
      <c r="I24" s="43">
        <f t="shared" ref="I24:I34" si="8">(H24/110)</f>
        <v>0.76363636363636367</v>
      </c>
      <c r="J24" s="42">
        <v>120</v>
      </c>
      <c r="K24" s="43">
        <f t="shared" ref="K24:K34" si="9">(J24/220)</f>
        <v>0.54545454545454541</v>
      </c>
      <c r="L24" s="42">
        <v>32</v>
      </c>
      <c r="M24" s="43">
        <f t="shared" ref="M24:M34" si="10">(L24/100)</f>
        <v>0.32</v>
      </c>
      <c r="N24" s="42">
        <v>64</v>
      </c>
      <c r="O24" s="43">
        <f t="shared" ref="O24:O34" si="11">(N24/80)</f>
        <v>0.8</v>
      </c>
      <c r="P24" s="42">
        <v>220</v>
      </c>
      <c r="Q24" s="43">
        <f t="shared" ref="Q24:Q34" si="12">(P24/250)</f>
        <v>0.88</v>
      </c>
      <c r="R24" s="32">
        <f t="shared" ref="R24:R34" si="13">G24+I24+K24+M24+O24+Q24</f>
        <v>4.1590909090909092</v>
      </c>
      <c r="S24" s="64">
        <v>1</v>
      </c>
    </row>
    <row r="25" spans="1:19" ht="12" customHeight="1">
      <c r="A25" s="64">
        <v>15</v>
      </c>
      <c r="B25" s="42" t="s">
        <v>38</v>
      </c>
      <c r="C25" s="42" t="s">
        <v>39</v>
      </c>
      <c r="D25" s="42"/>
      <c r="E25" s="42"/>
      <c r="F25" s="42">
        <v>107</v>
      </c>
      <c r="G25" s="43">
        <f t="shared" si="7"/>
        <v>0.89166666666666672</v>
      </c>
      <c r="H25" s="42">
        <v>87</v>
      </c>
      <c r="I25" s="43">
        <f t="shared" si="8"/>
        <v>0.79090909090909089</v>
      </c>
      <c r="J25" s="42">
        <v>64</v>
      </c>
      <c r="K25" s="43">
        <f t="shared" si="9"/>
        <v>0.29090909090909089</v>
      </c>
      <c r="L25" s="42">
        <v>70</v>
      </c>
      <c r="M25" s="43">
        <f t="shared" si="10"/>
        <v>0.7</v>
      </c>
      <c r="N25" s="42">
        <v>66</v>
      </c>
      <c r="O25" s="43">
        <f t="shared" si="11"/>
        <v>0.82499999999999996</v>
      </c>
      <c r="P25" s="42">
        <v>120</v>
      </c>
      <c r="Q25" s="43">
        <f t="shared" si="12"/>
        <v>0.48</v>
      </c>
      <c r="R25" s="32">
        <f t="shared" si="13"/>
        <v>3.978484848484849</v>
      </c>
      <c r="S25" s="64">
        <v>2</v>
      </c>
    </row>
    <row r="26" spans="1:19" ht="12" customHeight="1">
      <c r="A26" s="64">
        <v>21</v>
      </c>
      <c r="B26" s="42" t="s">
        <v>54</v>
      </c>
      <c r="C26" s="42" t="s">
        <v>55</v>
      </c>
      <c r="D26" s="42"/>
      <c r="E26" s="42"/>
      <c r="F26" s="42">
        <v>100</v>
      </c>
      <c r="G26" s="43">
        <f t="shared" si="7"/>
        <v>0.83333333333333337</v>
      </c>
      <c r="H26" s="42">
        <v>75</v>
      </c>
      <c r="I26" s="43">
        <f t="shared" si="8"/>
        <v>0.68181818181818177</v>
      </c>
      <c r="J26" s="42">
        <v>127</v>
      </c>
      <c r="K26" s="43">
        <f t="shared" si="9"/>
        <v>0.57727272727272727</v>
      </c>
      <c r="L26" s="42">
        <v>49</v>
      </c>
      <c r="M26" s="43">
        <f t="shared" si="10"/>
        <v>0.49</v>
      </c>
      <c r="N26" s="42">
        <v>65</v>
      </c>
      <c r="O26" s="43">
        <f t="shared" si="11"/>
        <v>0.8125</v>
      </c>
      <c r="P26" s="42">
        <v>109</v>
      </c>
      <c r="Q26" s="43">
        <f t="shared" si="12"/>
        <v>0.436</v>
      </c>
      <c r="R26" s="32">
        <f t="shared" si="13"/>
        <v>3.830924242424242</v>
      </c>
      <c r="S26" s="64">
        <v>3</v>
      </c>
    </row>
    <row r="27" spans="1:19" ht="12" customHeight="1">
      <c r="A27" s="64">
        <v>4</v>
      </c>
      <c r="B27" s="42" t="s">
        <v>71</v>
      </c>
      <c r="C27" s="42" t="s">
        <v>72</v>
      </c>
      <c r="D27" s="42"/>
      <c r="E27" s="42"/>
      <c r="F27" s="42">
        <v>100</v>
      </c>
      <c r="G27" s="43">
        <f t="shared" si="7"/>
        <v>0.83333333333333337</v>
      </c>
      <c r="H27" s="42">
        <v>93</v>
      </c>
      <c r="I27" s="43">
        <f t="shared" si="8"/>
        <v>0.84545454545454546</v>
      </c>
      <c r="J27" s="42">
        <v>49</v>
      </c>
      <c r="K27" s="43">
        <f t="shared" si="9"/>
        <v>0.22272727272727272</v>
      </c>
      <c r="L27" s="42">
        <v>39</v>
      </c>
      <c r="M27" s="43">
        <f t="shared" si="10"/>
        <v>0.39</v>
      </c>
      <c r="N27" s="42">
        <v>65</v>
      </c>
      <c r="O27" s="43">
        <f t="shared" si="11"/>
        <v>0.8125</v>
      </c>
      <c r="P27" s="42">
        <v>160</v>
      </c>
      <c r="Q27" s="43">
        <f t="shared" si="12"/>
        <v>0.64</v>
      </c>
      <c r="R27" s="32">
        <f t="shared" si="13"/>
        <v>3.7440151515151516</v>
      </c>
      <c r="S27" s="64">
        <v>4</v>
      </c>
    </row>
    <row r="28" spans="1:19" ht="12" customHeight="1">
      <c r="A28" s="64">
        <v>20</v>
      </c>
      <c r="B28" s="42" t="s">
        <v>28</v>
      </c>
      <c r="C28" s="42" t="s">
        <v>31</v>
      </c>
      <c r="D28" s="42"/>
      <c r="E28" s="42"/>
      <c r="F28" s="42">
        <v>103</v>
      </c>
      <c r="G28" s="43">
        <f t="shared" si="7"/>
        <v>0.85833333333333328</v>
      </c>
      <c r="H28" s="42">
        <v>62</v>
      </c>
      <c r="I28" s="43">
        <f t="shared" si="8"/>
        <v>0.5636363636363636</v>
      </c>
      <c r="J28" s="42">
        <v>58</v>
      </c>
      <c r="K28" s="43">
        <f t="shared" si="9"/>
        <v>0.26363636363636361</v>
      </c>
      <c r="L28" s="42">
        <v>56</v>
      </c>
      <c r="M28" s="43">
        <f t="shared" si="10"/>
        <v>0.56000000000000005</v>
      </c>
      <c r="N28" s="42">
        <v>65</v>
      </c>
      <c r="O28" s="43">
        <f t="shared" si="11"/>
        <v>0.8125</v>
      </c>
      <c r="P28" s="42">
        <v>120</v>
      </c>
      <c r="Q28" s="43">
        <f t="shared" si="12"/>
        <v>0.48</v>
      </c>
      <c r="R28" s="32">
        <f t="shared" si="13"/>
        <v>3.5381060606060606</v>
      </c>
      <c r="S28" s="64">
        <v>5</v>
      </c>
    </row>
    <row r="29" spans="1:19" ht="12" customHeight="1">
      <c r="A29" s="64">
        <v>11</v>
      </c>
      <c r="B29" s="42" t="s">
        <v>61</v>
      </c>
      <c r="C29" s="42" t="s">
        <v>80</v>
      </c>
      <c r="D29" s="42"/>
      <c r="E29" s="42"/>
      <c r="F29" s="42">
        <v>67</v>
      </c>
      <c r="G29" s="43">
        <f t="shared" si="7"/>
        <v>0.55833333333333335</v>
      </c>
      <c r="H29" s="42">
        <v>39</v>
      </c>
      <c r="I29" s="43">
        <f t="shared" si="8"/>
        <v>0.35454545454545455</v>
      </c>
      <c r="J29" s="42">
        <v>120</v>
      </c>
      <c r="K29" s="43">
        <f t="shared" si="9"/>
        <v>0.54545454545454541</v>
      </c>
      <c r="L29" s="42">
        <v>42</v>
      </c>
      <c r="M29" s="43">
        <f t="shared" si="10"/>
        <v>0.42</v>
      </c>
      <c r="N29" s="42">
        <v>60</v>
      </c>
      <c r="O29" s="43">
        <f t="shared" si="11"/>
        <v>0.75</v>
      </c>
      <c r="P29" s="42">
        <v>170</v>
      </c>
      <c r="Q29" s="43">
        <f t="shared" si="12"/>
        <v>0.68</v>
      </c>
      <c r="R29" s="32">
        <f t="shared" si="13"/>
        <v>3.3083333333333331</v>
      </c>
      <c r="S29" s="64">
        <v>6</v>
      </c>
    </row>
    <row r="30" spans="1:19" ht="12" customHeight="1">
      <c r="A30" s="64">
        <v>1</v>
      </c>
      <c r="B30" s="42" t="s">
        <v>68</v>
      </c>
      <c r="C30" s="42" t="s">
        <v>69</v>
      </c>
      <c r="D30" s="42"/>
      <c r="E30" s="42"/>
      <c r="F30" s="42">
        <v>100</v>
      </c>
      <c r="G30" s="43">
        <f t="shared" si="7"/>
        <v>0.83333333333333337</v>
      </c>
      <c r="H30" s="42">
        <v>60</v>
      </c>
      <c r="I30" s="43">
        <f t="shared" si="8"/>
        <v>0.54545454545454541</v>
      </c>
      <c r="J30" s="42">
        <v>22</v>
      </c>
      <c r="K30" s="43">
        <f t="shared" si="9"/>
        <v>0.1</v>
      </c>
      <c r="L30" s="42">
        <v>42</v>
      </c>
      <c r="M30" s="43">
        <f t="shared" si="10"/>
        <v>0.42</v>
      </c>
      <c r="N30" s="42">
        <v>65</v>
      </c>
      <c r="O30" s="43">
        <f t="shared" si="11"/>
        <v>0.8125</v>
      </c>
      <c r="P30" s="42">
        <v>130</v>
      </c>
      <c r="Q30" s="43">
        <f t="shared" si="12"/>
        <v>0.52</v>
      </c>
      <c r="R30" s="32">
        <f t="shared" si="13"/>
        <v>3.2312878787878789</v>
      </c>
      <c r="S30" s="64">
        <v>7</v>
      </c>
    </row>
    <row r="31" spans="1:19" ht="12" customHeight="1">
      <c r="A31" s="64">
        <v>37</v>
      </c>
      <c r="B31" s="42" t="s">
        <v>28</v>
      </c>
      <c r="C31" s="42" t="s">
        <v>32</v>
      </c>
      <c r="D31" s="42"/>
      <c r="E31" s="42"/>
      <c r="F31" s="42">
        <v>91</v>
      </c>
      <c r="G31" s="43">
        <f t="shared" si="7"/>
        <v>0.7583333333333333</v>
      </c>
      <c r="H31" s="42">
        <v>36</v>
      </c>
      <c r="I31" s="43">
        <f t="shared" si="8"/>
        <v>0.32727272727272727</v>
      </c>
      <c r="J31" s="42">
        <v>64</v>
      </c>
      <c r="K31" s="43">
        <f t="shared" si="9"/>
        <v>0.29090909090909089</v>
      </c>
      <c r="L31" s="42">
        <v>22</v>
      </c>
      <c r="M31" s="43">
        <f t="shared" si="10"/>
        <v>0.22</v>
      </c>
      <c r="N31" s="42">
        <v>45</v>
      </c>
      <c r="O31" s="43">
        <f t="shared" si="11"/>
        <v>0.5625</v>
      </c>
      <c r="P31" s="42">
        <v>120</v>
      </c>
      <c r="Q31" s="43">
        <f t="shared" si="12"/>
        <v>0.48</v>
      </c>
      <c r="R31" s="32">
        <f t="shared" si="13"/>
        <v>2.6390151515151516</v>
      </c>
      <c r="S31" s="64">
        <v>8</v>
      </c>
    </row>
    <row r="32" spans="1:19" ht="12" customHeight="1">
      <c r="A32" s="64">
        <v>22</v>
      </c>
      <c r="B32" s="42" t="s">
        <v>62</v>
      </c>
      <c r="C32" s="42" t="s">
        <v>92</v>
      </c>
      <c r="D32" s="42"/>
      <c r="E32" s="42"/>
      <c r="F32" s="42">
        <v>92</v>
      </c>
      <c r="G32" s="43">
        <f t="shared" si="7"/>
        <v>0.76666666666666672</v>
      </c>
      <c r="H32" s="42">
        <v>63</v>
      </c>
      <c r="I32" s="43">
        <f t="shared" si="8"/>
        <v>0.57272727272727275</v>
      </c>
      <c r="J32" s="42">
        <v>23</v>
      </c>
      <c r="K32" s="43">
        <f t="shared" si="9"/>
        <v>0.10454545454545454</v>
      </c>
      <c r="L32" s="42">
        <v>47</v>
      </c>
      <c r="M32" s="43">
        <f t="shared" si="10"/>
        <v>0.47</v>
      </c>
      <c r="N32" s="42">
        <v>35</v>
      </c>
      <c r="O32" s="43">
        <f t="shared" si="11"/>
        <v>0.4375</v>
      </c>
      <c r="P32" s="42">
        <v>70</v>
      </c>
      <c r="Q32" s="43">
        <f t="shared" si="12"/>
        <v>0.28000000000000003</v>
      </c>
      <c r="R32" s="32">
        <f t="shared" si="13"/>
        <v>2.6314393939393943</v>
      </c>
      <c r="S32" s="64">
        <v>9</v>
      </c>
    </row>
    <row r="33" spans="1:19" ht="12" customHeight="1">
      <c r="A33" s="64">
        <v>31</v>
      </c>
      <c r="B33" s="42" t="s">
        <v>50</v>
      </c>
      <c r="C33" s="42" t="s">
        <v>79</v>
      </c>
      <c r="D33" s="42"/>
      <c r="E33" s="42"/>
      <c r="F33" s="42">
        <v>62</v>
      </c>
      <c r="G33" s="43">
        <f t="shared" si="7"/>
        <v>0.51666666666666672</v>
      </c>
      <c r="H33" s="42">
        <v>44</v>
      </c>
      <c r="I33" s="43">
        <f t="shared" si="8"/>
        <v>0.4</v>
      </c>
      <c r="J33" s="42">
        <v>25</v>
      </c>
      <c r="K33" s="43">
        <f t="shared" si="9"/>
        <v>0.11363636363636363</v>
      </c>
      <c r="L33" s="42">
        <v>50</v>
      </c>
      <c r="M33" s="43">
        <f t="shared" si="10"/>
        <v>0.5</v>
      </c>
      <c r="N33" s="42">
        <v>47</v>
      </c>
      <c r="O33" s="43">
        <f t="shared" si="11"/>
        <v>0.58750000000000002</v>
      </c>
      <c r="P33" s="42">
        <v>54</v>
      </c>
      <c r="Q33" s="43">
        <f t="shared" si="12"/>
        <v>0.216</v>
      </c>
      <c r="R33" s="32">
        <f t="shared" si="13"/>
        <v>2.3338030303030304</v>
      </c>
      <c r="S33" s="64">
        <v>10</v>
      </c>
    </row>
    <row r="34" spans="1:19" ht="12" customHeight="1">
      <c r="A34" s="64">
        <v>8</v>
      </c>
      <c r="B34" s="42" t="s">
        <v>75</v>
      </c>
      <c r="C34" s="42" t="s">
        <v>76</v>
      </c>
      <c r="D34" s="42"/>
      <c r="E34" s="42"/>
      <c r="F34" s="42">
        <v>47</v>
      </c>
      <c r="G34" s="43">
        <f t="shared" si="7"/>
        <v>0.39166666666666666</v>
      </c>
      <c r="H34" s="42">
        <v>46</v>
      </c>
      <c r="I34" s="43">
        <f t="shared" si="8"/>
        <v>0.41818181818181815</v>
      </c>
      <c r="J34" s="42">
        <v>31</v>
      </c>
      <c r="K34" s="43">
        <f t="shared" si="9"/>
        <v>0.1409090909090909</v>
      </c>
      <c r="L34" s="42">
        <v>46</v>
      </c>
      <c r="M34" s="43">
        <f t="shared" si="10"/>
        <v>0.46</v>
      </c>
      <c r="N34" s="42">
        <v>32</v>
      </c>
      <c r="O34" s="43">
        <f t="shared" si="11"/>
        <v>0.4</v>
      </c>
      <c r="P34" s="42">
        <v>0</v>
      </c>
      <c r="Q34" s="43">
        <f t="shared" si="12"/>
        <v>0</v>
      </c>
      <c r="R34" s="32">
        <f t="shared" si="13"/>
        <v>1.8107575757575756</v>
      </c>
      <c r="S34" s="64">
        <v>11</v>
      </c>
    </row>
    <row r="35" spans="1:19" s="66" customFormat="1" ht="12" customHeight="1"/>
    <row r="36" spans="1:19" ht="12" customHeight="1">
      <c r="A36" s="64"/>
      <c r="B36" s="42"/>
      <c r="C36" s="42"/>
      <c r="D36" s="42"/>
      <c r="E36" s="42"/>
      <c r="F36" s="82" t="s">
        <v>131</v>
      </c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32"/>
      <c r="S36" s="64"/>
    </row>
    <row r="37" spans="1:19" ht="12" customHeight="1">
      <c r="A37" s="59" t="s">
        <v>125</v>
      </c>
      <c r="B37" s="60" t="s">
        <v>2</v>
      </c>
      <c r="C37" s="60" t="s">
        <v>3</v>
      </c>
      <c r="D37" s="60" t="s">
        <v>126</v>
      </c>
      <c r="E37" s="60" t="s">
        <v>127</v>
      </c>
      <c r="F37" s="61" t="s">
        <v>128</v>
      </c>
      <c r="G37" s="61" t="s">
        <v>25</v>
      </c>
      <c r="H37" s="62" t="s">
        <v>128</v>
      </c>
      <c r="I37" s="62" t="s">
        <v>25</v>
      </c>
      <c r="J37" s="61" t="s">
        <v>128</v>
      </c>
      <c r="K37" s="61" t="s">
        <v>25</v>
      </c>
      <c r="L37" s="62" t="s">
        <v>128</v>
      </c>
      <c r="M37" s="62" t="s">
        <v>25</v>
      </c>
      <c r="N37" s="61" t="s">
        <v>128</v>
      </c>
      <c r="O37" s="61" t="s">
        <v>25</v>
      </c>
      <c r="P37" s="62" t="s">
        <v>128</v>
      </c>
      <c r="Q37" s="62" t="s">
        <v>25</v>
      </c>
      <c r="R37" s="63" t="s">
        <v>25</v>
      </c>
      <c r="S37" s="59" t="s">
        <v>129</v>
      </c>
    </row>
    <row r="38" spans="1:19" ht="12" customHeight="1">
      <c r="A38" s="64">
        <v>30</v>
      </c>
      <c r="B38" s="42" t="s">
        <v>28</v>
      </c>
      <c r="C38" s="42" t="s">
        <v>109</v>
      </c>
      <c r="D38" s="42"/>
      <c r="E38" s="42"/>
      <c r="F38" s="42">
        <v>92</v>
      </c>
      <c r="G38" s="43">
        <f>(F38/120)</f>
        <v>0.76666666666666672</v>
      </c>
      <c r="H38" s="42">
        <v>50</v>
      </c>
      <c r="I38" s="43">
        <f>(H38/110)</f>
        <v>0.45454545454545453</v>
      </c>
      <c r="J38" s="42">
        <v>92</v>
      </c>
      <c r="K38" s="43">
        <f>(J38/220)</f>
        <v>0.41818181818181815</v>
      </c>
      <c r="L38" s="42">
        <v>93</v>
      </c>
      <c r="M38" s="43">
        <f>(L38/100)</f>
        <v>0.93</v>
      </c>
      <c r="N38" s="42">
        <v>60</v>
      </c>
      <c r="O38" s="43">
        <f>(N38/80)</f>
        <v>0.75</v>
      </c>
      <c r="P38" s="42">
        <v>35</v>
      </c>
      <c r="Q38" s="43">
        <f>(P38/100)</f>
        <v>0.35</v>
      </c>
      <c r="R38" s="32">
        <f>G38+I38+K38+M38+O38+Q38</f>
        <v>3.6693939393939394</v>
      </c>
      <c r="S38" s="64">
        <v>1</v>
      </c>
    </row>
    <row r="39" spans="1:19" ht="12" customHeight="1">
      <c r="A39" s="64">
        <v>18</v>
      </c>
      <c r="B39" s="42" t="s">
        <v>26</v>
      </c>
      <c r="C39" s="42" t="s">
        <v>138</v>
      </c>
      <c r="D39" s="42"/>
      <c r="E39" s="42"/>
      <c r="F39" s="42">
        <v>99</v>
      </c>
      <c r="G39" s="43">
        <f>(F39/120)</f>
        <v>0.82499999999999996</v>
      </c>
      <c r="H39" s="42">
        <v>15</v>
      </c>
      <c r="I39" s="43">
        <f>(H39/110)</f>
        <v>0.13636363636363635</v>
      </c>
      <c r="J39" s="42">
        <v>42</v>
      </c>
      <c r="K39" s="43">
        <f>(J39/220)</f>
        <v>0.19090909090909092</v>
      </c>
      <c r="L39" s="42">
        <v>83</v>
      </c>
      <c r="M39" s="43">
        <f>(L39/100)</f>
        <v>0.83</v>
      </c>
      <c r="N39" s="42">
        <v>57</v>
      </c>
      <c r="O39" s="43">
        <f>(N39/80)</f>
        <v>0.71250000000000002</v>
      </c>
      <c r="P39" s="42">
        <v>40</v>
      </c>
      <c r="Q39" s="43">
        <f>(P39/100)</f>
        <v>0.4</v>
      </c>
      <c r="R39" s="32">
        <f>G39+I39+K39+M39+O39+Q39</f>
        <v>3.0947727272727272</v>
      </c>
      <c r="S39" s="64">
        <v>2</v>
      </c>
    </row>
    <row r="40" spans="1:19" ht="12" customHeight="1">
      <c r="A40" s="64"/>
      <c r="B40" s="42"/>
      <c r="C40" s="42"/>
      <c r="D40" s="42"/>
      <c r="E40" s="42"/>
      <c r="F40" s="42"/>
      <c r="G40" s="43"/>
      <c r="H40" s="42"/>
      <c r="I40" s="43"/>
      <c r="J40" s="42"/>
      <c r="K40" s="43"/>
      <c r="L40" s="42"/>
      <c r="M40" s="43"/>
      <c r="N40" s="42"/>
      <c r="O40" s="43"/>
      <c r="P40" s="42"/>
      <c r="Q40" s="43"/>
      <c r="R40" s="32"/>
      <c r="S40" s="64"/>
    </row>
    <row r="41" spans="1:19" ht="12" customHeight="1">
      <c r="A41" s="42"/>
      <c r="B41" s="42"/>
      <c r="C41" s="42"/>
      <c r="D41" s="42"/>
      <c r="E41" s="42"/>
      <c r="F41" s="42"/>
      <c r="G41" s="43"/>
      <c r="H41" s="42"/>
      <c r="I41" s="43"/>
      <c r="J41" s="42"/>
      <c r="K41" s="43"/>
      <c r="L41" s="42"/>
      <c r="M41" s="43"/>
      <c r="N41" s="42"/>
      <c r="O41" s="43"/>
      <c r="P41" s="42"/>
      <c r="Q41" s="43"/>
      <c r="R41" s="32"/>
      <c r="S41" s="42"/>
    </row>
    <row r="42" spans="1:19" ht="12" customHeight="1">
      <c r="A42" s="42"/>
      <c r="B42" s="42"/>
      <c r="C42" s="42"/>
      <c r="D42" s="42"/>
      <c r="E42" s="42"/>
      <c r="F42" s="42"/>
      <c r="G42" s="43"/>
      <c r="H42" s="42"/>
      <c r="I42" s="43"/>
      <c r="J42" s="42"/>
      <c r="K42" s="43"/>
      <c r="L42" s="42"/>
      <c r="M42" s="43"/>
      <c r="N42" s="42"/>
      <c r="O42" s="43"/>
      <c r="P42" s="42"/>
      <c r="Q42" s="43"/>
      <c r="R42" s="32"/>
      <c r="S42" s="42"/>
    </row>
  </sheetData>
  <mergeCells count="18">
    <mergeCell ref="A1:E1"/>
    <mergeCell ref="F1:Q1"/>
    <mergeCell ref="A2:E2"/>
    <mergeCell ref="F2:G2"/>
    <mergeCell ref="H2:I2"/>
    <mergeCell ref="J2:K2"/>
    <mergeCell ref="L2:M2"/>
    <mergeCell ref="N2:O2"/>
    <mergeCell ref="P2:Q2"/>
    <mergeCell ref="F36:Q36"/>
    <mergeCell ref="R2:S2"/>
    <mergeCell ref="F21:Q21"/>
    <mergeCell ref="F22:G22"/>
    <mergeCell ref="H22:I22"/>
    <mergeCell ref="J22:K22"/>
    <mergeCell ref="L22:M22"/>
    <mergeCell ref="N22:O22"/>
    <mergeCell ref="P22:Q2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MJ48"/>
  <sheetViews>
    <sheetView topLeftCell="A16" zoomScaleNormal="100" workbookViewId="0">
      <selection activeCell="B26" sqref="B26"/>
    </sheetView>
  </sheetViews>
  <sheetFormatPr defaultColWidth="9" defaultRowHeight="15"/>
  <cols>
    <col min="1" max="1" width="5.5703125" style="58" customWidth="1"/>
    <col min="2" max="2" width="9" style="58"/>
    <col min="3" max="3" width="10.28515625" style="58" customWidth="1"/>
    <col min="4" max="4" width="6" style="58" customWidth="1"/>
    <col min="5" max="5" width="4.140625" style="58" customWidth="1"/>
    <col min="6" max="6" width="6.5703125" style="58" customWidth="1"/>
    <col min="7" max="7" width="7.28515625" style="58" customWidth="1"/>
    <col min="8" max="8" width="6.5703125" style="58" customWidth="1"/>
    <col min="9" max="9" width="7.28515625" style="58" customWidth="1"/>
    <col min="10" max="10" width="6.5703125" style="58" customWidth="1"/>
    <col min="11" max="11" width="7.28515625" style="58" customWidth="1"/>
    <col min="12" max="12" width="6.5703125" style="58" customWidth="1"/>
    <col min="13" max="13" width="7.28515625" style="58" customWidth="1"/>
    <col min="14" max="14" width="6.5703125" style="58" customWidth="1"/>
    <col min="15" max="15" width="7.28515625" style="58" customWidth="1"/>
    <col min="16" max="16" width="6.5703125" style="58" customWidth="1"/>
    <col min="17" max="17" width="7.7109375" style="58" customWidth="1"/>
    <col min="18" max="18" width="11.5703125" style="58" customWidth="1"/>
    <col min="19" max="19" width="5.85546875" style="58" customWidth="1"/>
    <col min="20" max="20" width="13.5703125" style="58" customWidth="1"/>
    <col min="21" max="1024" width="9" style="58"/>
  </cols>
  <sheetData>
    <row r="1" spans="1:19" ht="12" customHeight="1">
      <c r="A1" s="86"/>
      <c r="B1" s="86"/>
      <c r="C1" s="86"/>
      <c r="D1" s="86"/>
      <c r="E1" s="86"/>
      <c r="F1" s="82" t="s">
        <v>116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42"/>
      <c r="S1" s="42"/>
    </row>
    <row r="2" spans="1:19" ht="12" customHeight="1">
      <c r="A2" s="86" t="s">
        <v>117</v>
      </c>
      <c r="B2" s="86"/>
      <c r="C2" s="86"/>
      <c r="D2" s="86"/>
      <c r="E2" s="86"/>
      <c r="F2" s="84" t="s">
        <v>118</v>
      </c>
      <c r="G2" s="84"/>
      <c r="H2" s="85" t="s">
        <v>119</v>
      </c>
      <c r="I2" s="85"/>
      <c r="J2" s="84" t="s">
        <v>120</v>
      </c>
      <c r="K2" s="84"/>
      <c r="L2" s="85" t="s">
        <v>121</v>
      </c>
      <c r="M2" s="85"/>
      <c r="N2" s="84" t="s">
        <v>122</v>
      </c>
      <c r="O2" s="84"/>
      <c r="P2" s="85" t="s">
        <v>123</v>
      </c>
      <c r="Q2" s="85"/>
      <c r="R2" s="83" t="s">
        <v>124</v>
      </c>
      <c r="S2" s="83"/>
    </row>
    <row r="3" spans="1:19" ht="12" customHeight="1">
      <c r="A3" s="59" t="s">
        <v>125</v>
      </c>
      <c r="B3" s="60" t="s">
        <v>2</v>
      </c>
      <c r="C3" s="60" t="s">
        <v>3</v>
      </c>
      <c r="D3" s="60" t="s">
        <v>126</v>
      </c>
      <c r="E3" s="60" t="s">
        <v>127</v>
      </c>
      <c r="F3" s="61" t="s">
        <v>128</v>
      </c>
      <c r="G3" s="61" t="s">
        <v>25</v>
      </c>
      <c r="H3" s="62" t="s">
        <v>128</v>
      </c>
      <c r="I3" s="62" t="s">
        <v>25</v>
      </c>
      <c r="J3" s="61" t="s">
        <v>128</v>
      </c>
      <c r="K3" s="61" t="s">
        <v>25</v>
      </c>
      <c r="L3" s="62" t="s">
        <v>128</v>
      </c>
      <c r="M3" s="62" t="s">
        <v>25</v>
      </c>
      <c r="N3" s="61" t="s">
        <v>128</v>
      </c>
      <c r="O3" s="61" t="s">
        <v>25</v>
      </c>
      <c r="P3" s="62" t="s">
        <v>128</v>
      </c>
      <c r="Q3" s="62" t="s">
        <v>25</v>
      </c>
      <c r="R3" s="63" t="s">
        <v>25</v>
      </c>
      <c r="S3" s="59" t="s">
        <v>129</v>
      </c>
    </row>
    <row r="4" spans="1:19" ht="12" customHeight="1">
      <c r="A4" s="64">
        <v>19</v>
      </c>
      <c r="B4" s="42" t="s">
        <v>26</v>
      </c>
      <c r="C4" s="42" t="s">
        <v>27</v>
      </c>
      <c r="D4" s="42"/>
      <c r="E4" s="42"/>
      <c r="F4" s="42">
        <v>118</v>
      </c>
      <c r="G4" s="43">
        <f t="shared" ref="G4:G16" si="0">(F4/120)</f>
        <v>0.98333333333333328</v>
      </c>
      <c r="H4" s="42">
        <v>104</v>
      </c>
      <c r="I4" s="43">
        <f t="shared" ref="I4:I16" si="1">(H4/110)</f>
        <v>0.94545454545454544</v>
      </c>
      <c r="J4" s="42">
        <v>220</v>
      </c>
      <c r="K4" s="43">
        <f t="shared" ref="K4:K16" si="2">(J4/220)</f>
        <v>1</v>
      </c>
      <c r="L4" s="42">
        <v>68</v>
      </c>
      <c r="M4" s="43">
        <f t="shared" ref="M4:M16" si="3">(L4/100)</f>
        <v>0.68</v>
      </c>
      <c r="N4" s="42">
        <v>80</v>
      </c>
      <c r="O4" s="43">
        <f t="shared" ref="O4:O16" si="4">(N4/80)</f>
        <v>1</v>
      </c>
      <c r="P4" s="42">
        <v>60</v>
      </c>
      <c r="Q4" s="43">
        <f t="shared" ref="Q4:Q16" si="5">(P4/100)</f>
        <v>0.6</v>
      </c>
      <c r="R4" s="32">
        <f t="shared" ref="R4:R16" si="6">G4+I4+K4+M4+O4+Q4</f>
        <v>5.208787878787879</v>
      </c>
      <c r="S4" s="64">
        <v>1</v>
      </c>
    </row>
    <row r="5" spans="1:19" ht="12" customHeight="1">
      <c r="A5" s="64">
        <v>10</v>
      </c>
      <c r="B5" s="42" t="s">
        <v>28</v>
      </c>
      <c r="C5" s="42" t="s">
        <v>29</v>
      </c>
      <c r="D5" s="42"/>
      <c r="E5" s="42"/>
      <c r="F5" s="42">
        <v>117</v>
      </c>
      <c r="G5" s="43">
        <f t="shared" si="0"/>
        <v>0.97499999999999998</v>
      </c>
      <c r="H5" s="42">
        <v>98</v>
      </c>
      <c r="I5" s="43">
        <f t="shared" si="1"/>
        <v>0.89090909090909087</v>
      </c>
      <c r="J5" s="42">
        <v>136</v>
      </c>
      <c r="K5" s="43">
        <f t="shared" si="2"/>
        <v>0.61818181818181817</v>
      </c>
      <c r="L5" s="42">
        <v>78</v>
      </c>
      <c r="M5" s="43">
        <f t="shared" si="3"/>
        <v>0.78</v>
      </c>
      <c r="N5" s="42">
        <v>75</v>
      </c>
      <c r="O5" s="43">
        <f t="shared" si="4"/>
        <v>0.9375</v>
      </c>
      <c r="P5" s="42">
        <v>60</v>
      </c>
      <c r="Q5" s="43">
        <f t="shared" si="5"/>
        <v>0.6</v>
      </c>
      <c r="R5" s="32">
        <f t="shared" si="6"/>
        <v>4.8015909090909084</v>
      </c>
      <c r="S5" s="64">
        <v>2</v>
      </c>
    </row>
    <row r="6" spans="1:19" ht="12" customHeight="1">
      <c r="A6" s="64">
        <v>5</v>
      </c>
      <c r="B6" s="42" t="s">
        <v>50</v>
      </c>
      <c r="C6" s="42" t="s">
        <v>59</v>
      </c>
      <c r="D6" s="42"/>
      <c r="E6" s="42"/>
      <c r="F6" s="42">
        <v>115</v>
      </c>
      <c r="G6" s="43">
        <f t="shared" si="0"/>
        <v>0.95833333333333337</v>
      </c>
      <c r="H6" s="42">
        <v>104</v>
      </c>
      <c r="I6" s="43">
        <f t="shared" si="1"/>
        <v>0.94545454545454544</v>
      </c>
      <c r="J6" s="42">
        <v>100</v>
      </c>
      <c r="K6" s="43">
        <f t="shared" si="2"/>
        <v>0.45454545454545453</v>
      </c>
      <c r="L6" s="42">
        <v>59</v>
      </c>
      <c r="M6" s="43">
        <f t="shared" si="3"/>
        <v>0.59</v>
      </c>
      <c r="N6" s="42">
        <v>75</v>
      </c>
      <c r="O6" s="43">
        <f t="shared" si="4"/>
        <v>0.9375</v>
      </c>
      <c r="P6" s="42">
        <v>75</v>
      </c>
      <c r="Q6" s="43">
        <f t="shared" si="5"/>
        <v>0.75</v>
      </c>
      <c r="R6" s="32">
        <f t="shared" si="6"/>
        <v>4.6358333333333333</v>
      </c>
      <c r="S6" s="64">
        <v>3</v>
      </c>
    </row>
    <row r="7" spans="1:19" ht="12" customHeight="1">
      <c r="A7" s="64">
        <v>7</v>
      </c>
      <c r="B7" s="42" t="s">
        <v>26</v>
      </c>
      <c r="C7" s="42" t="s">
        <v>33</v>
      </c>
      <c r="D7" s="42"/>
      <c r="E7" s="42"/>
      <c r="F7" s="42">
        <v>117</v>
      </c>
      <c r="G7" s="43">
        <f t="shared" si="0"/>
        <v>0.97499999999999998</v>
      </c>
      <c r="H7" s="42">
        <v>80</v>
      </c>
      <c r="I7" s="43">
        <f t="shared" si="1"/>
        <v>0.72727272727272729</v>
      </c>
      <c r="J7" s="42">
        <v>99</v>
      </c>
      <c r="K7" s="43">
        <f t="shared" si="2"/>
        <v>0.45</v>
      </c>
      <c r="L7" s="42">
        <v>78</v>
      </c>
      <c r="M7" s="43">
        <f t="shared" si="3"/>
        <v>0.78</v>
      </c>
      <c r="N7" s="42">
        <v>80</v>
      </c>
      <c r="O7" s="43">
        <f t="shared" si="4"/>
        <v>1</v>
      </c>
      <c r="P7" s="42">
        <v>60</v>
      </c>
      <c r="Q7" s="43">
        <f t="shared" si="5"/>
        <v>0.6</v>
      </c>
      <c r="R7" s="32">
        <f t="shared" si="6"/>
        <v>4.5322727272727272</v>
      </c>
      <c r="S7" s="64">
        <v>4</v>
      </c>
    </row>
    <row r="8" spans="1:19" ht="12" customHeight="1">
      <c r="A8" s="64">
        <v>4</v>
      </c>
      <c r="B8" s="42" t="s">
        <v>28</v>
      </c>
      <c r="C8" s="42" t="s">
        <v>32</v>
      </c>
      <c r="D8" s="42"/>
      <c r="E8" s="42"/>
      <c r="F8" s="42">
        <v>110</v>
      </c>
      <c r="G8" s="43">
        <f t="shared" si="0"/>
        <v>0.91666666666666663</v>
      </c>
      <c r="H8" s="42">
        <v>98</v>
      </c>
      <c r="I8" s="43">
        <f t="shared" si="1"/>
        <v>0.89090909090909087</v>
      </c>
      <c r="J8" s="42">
        <v>113</v>
      </c>
      <c r="K8" s="43">
        <f t="shared" si="2"/>
        <v>0.51363636363636367</v>
      </c>
      <c r="L8" s="42">
        <v>61</v>
      </c>
      <c r="M8" s="43">
        <f t="shared" si="3"/>
        <v>0.61</v>
      </c>
      <c r="N8" s="42">
        <v>79</v>
      </c>
      <c r="O8" s="43">
        <f t="shared" si="4"/>
        <v>0.98750000000000004</v>
      </c>
      <c r="P8" s="42">
        <v>60</v>
      </c>
      <c r="Q8" s="43">
        <f t="shared" si="5"/>
        <v>0.6</v>
      </c>
      <c r="R8" s="32">
        <f t="shared" si="6"/>
        <v>4.5187121212121211</v>
      </c>
      <c r="S8" s="64">
        <v>5</v>
      </c>
    </row>
    <row r="9" spans="1:19" ht="12" customHeight="1">
      <c r="A9" s="64">
        <v>6</v>
      </c>
      <c r="B9" s="42" t="s">
        <v>28</v>
      </c>
      <c r="C9" s="42" t="s">
        <v>31</v>
      </c>
      <c r="D9" s="42"/>
      <c r="E9" s="42"/>
      <c r="F9" s="42">
        <v>114</v>
      </c>
      <c r="G9" s="43">
        <f t="shared" si="0"/>
        <v>0.95</v>
      </c>
      <c r="H9" s="42">
        <v>98</v>
      </c>
      <c r="I9" s="43">
        <f t="shared" si="1"/>
        <v>0.89090909090909087</v>
      </c>
      <c r="J9" s="42">
        <v>141</v>
      </c>
      <c r="K9" s="43">
        <f t="shared" si="2"/>
        <v>0.64090909090909087</v>
      </c>
      <c r="L9" s="42">
        <v>58</v>
      </c>
      <c r="M9" s="43">
        <f t="shared" si="3"/>
        <v>0.57999999999999996</v>
      </c>
      <c r="N9" s="42">
        <v>70</v>
      </c>
      <c r="O9" s="43">
        <f t="shared" si="4"/>
        <v>0.875</v>
      </c>
      <c r="P9" s="42">
        <v>55</v>
      </c>
      <c r="Q9" s="43">
        <f t="shared" si="5"/>
        <v>0.55000000000000004</v>
      </c>
      <c r="R9" s="32">
        <f t="shared" si="6"/>
        <v>4.4868181818181814</v>
      </c>
      <c r="S9" s="64">
        <v>6</v>
      </c>
    </row>
    <row r="10" spans="1:19" ht="12" customHeight="1">
      <c r="A10" s="64">
        <v>23</v>
      </c>
      <c r="B10" s="42" t="s">
        <v>34</v>
      </c>
      <c r="C10" s="42" t="s">
        <v>35</v>
      </c>
      <c r="D10" s="42"/>
      <c r="E10" s="42"/>
      <c r="F10" s="42">
        <v>114</v>
      </c>
      <c r="G10" s="43">
        <f t="shared" si="0"/>
        <v>0.95</v>
      </c>
      <c r="H10" s="42">
        <v>104</v>
      </c>
      <c r="I10" s="43">
        <f t="shared" si="1"/>
        <v>0.94545454545454544</v>
      </c>
      <c r="J10" s="42">
        <v>126</v>
      </c>
      <c r="K10" s="43">
        <f t="shared" si="2"/>
        <v>0.57272727272727275</v>
      </c>
      <c r="L10" s="42">
        <v>40</v>
      </c>
      <c r="M10" s="43">
        <f t="shared" si="3"/>
        <v>0.4</v>
      </c>
      <c r="N10" s="42">
        <v>75</v>
      </c>
      <c r="O10" s="43">
        <f t="shared" si="4"/>
        <v>0.9375</v>
      </c>
      <c r="P10" s="42">
        <v>55</v>
      </c>
      <c r="Q10" s="43">
        <f t="shared" si="5"/>
        <v>0.55000000000000004</v>
      </c>
      <c r="R10" s="32">
        <f t="shared" si="6"/>
        <v>4.355681818181818</v>
      </c>
      <c r="S10" s="64">
        <v>7</v>
      </c>
    </row>
    <row r="11" spans="1:19" ht="12" customHeight="1">
      <c r="A11" s="64">
        <v>24</v>
      </c>
      <c r="B11" s="42" t="s">
        <v>44</v>
      </c>
      <c r="C11" s="42" t="s">
        <v>46</v>
      </c>
      <c r="D11" s="42"/>
      <c r="E11" s="42"/>
      <c r="F11" s="42">
        <v>118</v>
      </c>
      <c r="G11" s="43">
        <f t="shared" si="0"/>
        <v>0.98333333333333328</v>
      </c>
      <c r="H11" s="42">
        <v>104</v>
      </c>
      <c r="I11" s="43">
        <f t="shared" si="1"/>
        <v>0.94545454545454544</v>
      </c>
      <c r="J11" s="42">
        <v>113</v>
      </c>
      <c r="K11" s="43">
        <f t="shared" si="2"/>
        <v>0.51363636363636367</v>
      </c>
      <c r="L11" s="42">
        <v>32</v>
      </c>
      <c r="M11" s="43">
        <f t="shared" si="3"/>
        <v>0.32</v>
      </c>
      <c r="N11" s="42">
        <v>65</v>
      </c>
      <c r="O11" s="43">
        <f t="shared" si="4"/>
        <v>0.8125</v>
      </c>
      <c r="P11" s="42">
        <v>50</v>
      </c>
      <c r="Q11" s="43">
        <f t="shared" si="5"/>
        <v>0.5</v>
      </c>
      <c r="R11" s="32">
        <f t="shared" si="6"/>
        <v>4.0749242424242418</v>
      </c>
      <c r="S11" s="64">
        <v>8</v>
      </c>
    </row>
    <row r="12" spans="1:19" ht="12" customHeight="1">
      <c r="A12" s="64">
        <v>21</v>
      </c>
      <c r="B12" s="42" t="s">
        <v>34</v>
      </c>
      <c r="C12" s="42" t="s">
        <v>47</v>
      </c>
      <c r="D12" s="42"/>
      <c r="E12" s="42"/>
      <c r="F12" s="42">
        <v>112</v>
      </c>
      <c r="G12" s="43">
        <f t="shared" si="0"/>
        <v>0.93333333333333335</v>
      </c>
      <c r="H12" s="42">
        <v>87</v>
      </c>
      <c r="I12" s="43">
        <f t="shared" si="1"/>
        <v>0.79090909090909089</v>
      </c>
      <c r="J12" s="42">
        <v>82</v>
      </c>
      <c r="K12" s="43">
        <f t="shared" si="2"/>
        <v>0.37272727272727274</v>
      </c>
      <c r="L12" s="42">
        <v>42</v>
      </c>
      <c r="M12" s="43">
        <f t="shared" si="3"/>
        <v>0.42</v>
      </c>
      <c r="N12" s="42">
        <v>75</v>
      </c>
      <c r="O12" s="43">
        <f t="shared" si="4"/>
        <v>0.9375</v>
      </c>
      <c r="P12" s="42">
        <v>35</v>
      </c>
      <c r="Q12" s="43">
        <f t="shared" si="5"/>
        <v>0.35</v>
      </c>
      <c r="R12" s="32">
        <f t="shared" si="6"/>
        <v>3.8044696969696967</v>
      </c>
      <c r="S12" s="64">
        <v>9</v>
      </c>
    </row>
    <row r="13" spans="1:19" ht="12" customHeight="1">
      <c r="A13" s="64">
        <v>20</v>
      </c>
      <c r="B13" s="42" t="s">
        <v>44</v>
      </c>
      <c r="C13" s="42" t="s">
        <v>45</v>
      </c>
      <c r="D13" s="42"/>
      <c r="E13" s="42"/>
      <c r="F13" s="42">
        <v>111</v>
      </c>
      <c r="G13" s="43">
        <f t="shared" si="0"/>
        <v>0.92500000000000004</v>
      </c>
      <c r="H13" s="42">
        <v>92</v>
      </c>
      <c r="I13" s="43">
        <f t="shared" si="1"/>
        <v>0.83636363636363631</v>
      </c>
      <c r="J13" s="42">
        <v>17</v>
      </c>
      <c r="K13" s="43">
        <f t="shared" si="2"/>
        <v>7.7272727272727271E-2</v>
      </c>
      <c r="L13" s="42">
        <v>50</v>
      </c>
      <c r="M13" s="43">
        <f t="shared" si="3"/>
        <v>0.5</v>
      </c>
      <c r="N13" s="42">
        <v>30</v>
      </c>
      <c r="O13" s="43">
        <f t="shared" si="4"/>
        <v>0.375</v>
      </c>
      <c r="P13" s="42">
        <v>75</v>
      </c>
      <c r="Q13" s="43">
        <f t="shared" si="5"/>
        <v>0.75</v>
      </c>
      <c r="R13" s="32">
        <f t="shared" si="6"/>
        <v>3.4636363636363634</v>
      </c>
      <c r="S13" s="64">
        <v>10</v>
      </c>
    </row>
    <row r="14" spans="1:19" ht="12" customHeight="1">
      <c r="A14" s="64"/>
      <c r="B14" s="42"/>
      <c r="C14" s="42"/>
      <c r="D14" s="42"/>
      <c r="E14" s="42"/>
      <c r="F14" s="42"/>
      <c r="G14" s="43">
        <f t="shared" si="0"/>
        <v>0</v>
      </c>
      <c r="H14" s="42"/>
      <c r="I14" s="43">
        <f t="shared" si="1"/>
        <v>0</v>
      </c>
      <c r="J14" s="42"/>
      <c r="K14" s="43">
        <f t="shared" si="2"/>
        <v>0</v>
      </c>
      <c r="L14" s="42"/>
      <c r="M14" s="43">
        <f t="shared" si="3"/>
        <v>0</v>
      </c>
      <c r="N14" s="42"/>
      <c r="O14" s="43">
        <f t="shared" si="4"/>
        <v>0</v>
      </c>
      <c r="P14" s="42"/>
      <c r="Q14" s="43">
        <f t="shared" si="5"/>
        <v>0</v>
      </c>
      <c r="R14" s="32">
        <f t="shared" si="6"/>
        <v>0</v>
      </c>
      <c r="S14" s="64"/>
    </row>
    <row r="15" spans="1:19" ht="12" customHeight="1">
      <c r="A15" s="64"/>
      <c r="B15" s="42"/>
      <c r="C15" s="42"/>
      <c r="D15" s="42"/>
      <c r="E15" s="42"/>
      <c r="F15" s="42"/>
      <c r="G15" s="43">
        <f t="shared" si="0"/>
        <v>0</v>
      </c>
      <c r="H15" s="42"/>
      <c r="I15" s="43">
        <f t="shared" si="1"/>
        <v>0</v>
      </c>
      <c r="J15" s="42"/>
      <c r="K15" s="43">
        <f t="shared" si="2"/>
        <v>0</v>
      </c>
      <c r="L15" s="42"/>
      <c r="M15" s="43">
        <f t="shared" si="3"/>
        <v>0</v>
      </c>
      <c r="N15" s="42"/>
      <c r="O15" s="43">
        <f t="shared" si="4"/>
        <v>0</v>
      </c>
      <c r="P15" s="42"/>
      <c r="Q15" s="43">
        <f t="shared" si="5"/>
        <v>0</v>
      </c>
      <c r="R15" s="32">
        <f t="shared" si="6"/>
        <v>0</v>
      </c>
      <c r="S15" s="64"/>
    </row>
    <row r="16" spans="1:19" ht="12" customHeight="1">
      <c r="A16" s="64"/>
      <c r="B16" s="42"/>
      <c r="C16" s="42"/>
      <c r="D16" s="42"/>
      <c r="E16" s="42"/>
      <c r="F16" s="42"/>
      <c r="G16" s="43">
        <f t="shared" si="0"/>
        <v>0</v>
      </c>
      <c r="H16" s="42"/>
      <c r="I16" s="43">
        <f t="shared" si="1"/>
        <v>0</v>
      </c>
      <c r="J16" s="42"/>
      <c r="K16" s="43">
        <f t="shared" si="2"/>
        <v>0</v>
      </c>
      <c r="L16" s="42"/>
      <c r="M16" s="43">
        <f t="shared" si="3"/>
        <v>0</v>
      </c>
      <c r="N16" s="42"/>
      <c r="O16" s="43">
        <f t="shared" si="4"/>
        <v>0</v>
      </c>
      <c r="P16" s="42"/>
      <c r="Q16" s="43">
        <f t="shared" si="5"/>
        <v>0</v>
      </c>
      <c r="R16" s="32">
        <f t="shared" si="6"/>
        <v>0</v>
      </c>
      <c r="S16" s="64"/>
    </row>
    <row r="17" spans="1:19" ht="12" customHeight="1">
      <c r="A17" s="64"/>
      <c r="B17" s="42"/>
      <c r="C17" s="42"/>
      <c r="D17" s="42"/>
      <c r="E17" s="42"/>
      <c r="F17" s="42"/>
      <c r="G17" s="43"/>
      <c r="H17" s="42"/>
      <c r="I17" s="43"/>
      <c r="J17" s="42"/>
      <c r="K17" s="43"/>
      <c r="L17" s="42"/>
      <c r="M17" s="43"/>
      <c r="N17" s="42"/>
      <c r="O17" s="43"/>
      <c r="P17" s="42"/>
      <c r="Q17" s="43"/>
      <c r="R17" s="32"/>
      <c r="S17" s="64"/>
    </row>
    <row r="18" spans="1:19" ht="12" customHeight="1">
      <c r="A18" s="64"/>
      <c r="B18" s="42"/>
      <c r="C18" s="42"/>
      <c r="D18" s="42"/>
      <c r="E18" s="42"/>
      <c r="F18" s="42"/>
      <c r="G18" s="43"/>
      <c r="H18" s="42"/>
      <c r="I18" s="43"/>
      <c r="J18" s="42"/>
      <c r="K18" s="43"/>
      <c r="L18" s="42"/>
      <c r="M18" s="43"/>
      <c r="N18" s="42"/>
      <c r="O18" s="43"/>
      <c r="P18" s="42"/>
      <c r="Q18" s="43"/>
      <c r="R18" s="32"/>
      <c r="S18" s="64"/>
    </row>
    <row r="19" spans="1:19" ht="12" customHeight="1">
      <c r="A19" s="64"/>
      <c r="B19" s="42"/>
      <c r="C19" s="42"/>
      <c r="D19" s="42"/>
      <c r="E19" s="42"/>
      <c r="F19" s="42"/>
      <c r="G19" s="43"/>
      <c r="H19" s="42"/>
      <c r="I19" s="43"/>
      <c r="J19" s="42"/>
      <c r="K19" s="43"/>
      <c r="L19" s="42"/>
      <c r="M19" s="43"/>
      <c r="N19" s="42"/>
      <c r="O19" s="43"/>
      <c r="P19" s="42"/>
      <c r="Q19" s="43"/>
      <c r="R19" s="32"/>
      <c r="S19" s="64"/>
    </row>
    <row r="20" spans="1:19" s="66" customFormat="1" ht="12" customHeight="1">
      <c r="A20" s="65"/>
      <c r="G20" s="67"/>
      <c r="I20" s="67"/>
      <c r="K20" s="67"/>
      <c r="M20" s="67"/>
      <c r="O20" s="67"/>
      <c r="Q20" s="67"/>
      <c r="R20" s="68"/>
      <c r="S20" s="65"/>
    </row>
    <row r="21" spans="1:19" ht="12" customHeight="1">
      <c r="A21" s="64"/>
      <c r="B21" s="42"/>
      <c r="C21" s="42"/>
      <c r="D21" s="42"/>
      <c r="E21" s="42"/>
      <c r="F21" s="82" t="s">
        <v>130</v>
      </c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32"/>
      <c r="S21" s="64"/>
    </row>
    <row r="22" spans="1:19" ht="12" customHeight="1">
      <c r="A22" s="64"/>
      <c r="B22" s="42"/>
      <c r="C22" s="42"/>
      <c r="D22" s="42"/>
      <c r="E22" s="42"/>
      <c r="F22" s="84" t="s">
        <v>118</v>
      </c>
      <c r="G22" s="84"/>
      <c r="H22" s="85" t="s">
        <v>119</v>
      </c>
      <c r="I22" s="85"/>
      <c r="J22" s="84" t="s">
        <v>120</v>
      </c>
      <c r="K22" s="84"/>
      <c r="L22" s="85" t="s">
        <v>121</v>
      </c>
      <c r="M22" s="85"/>
      <c r="N22" s="84" t="s">
        <v>122</v>
      </c>
      <c r="O22" s="84"/>
      <c r="P22" s="85" t="s">
        <v>133</v>
      </c>
      <c r="Q22" s="85"/>
      <c r="R22" s="32"/>
      <c r="S22" s="64"/>
    </row>
    <row r="23" spans="1:19" ht="12" customHeight="1">
      <c r="A23" s="59" t="s">
        <v>125</v>
      </c>
      <c r="B23" s="60" t="s">
        <v>2</v>
      </c>
      <c r="C23" s="60" t="s">
        <v>3</v>
      </c>
      <c r="D23" s="60" t="s">
        <v>126</v>
      </c>
      <c r="E23" s="60" t="s">
        <v>127</v>
      </c>
      <c r="F23" s="61" t="s">
        <v>128</v>
      </c>
      <c r="G23" s="61" t="s">
        <v>25</v>
      </c>
      <c r="H23" s="62" t="s">
        <v>128</v>
      </c>
      <c r="I23" s="62" t="s">
        <v>25</v>
      </c>
      <c r="J23" s="61" t="s">
        <v>128</v>
      </c>
      <c r="K23" s="61" t="s">
        <v>25</v>
      </c>
      <c r="L23" s="62" t="s">
        <v>128</v>
      </c>
      <c r="M23" s="62" t="s">
        <v>25</v>
      </c>
      <c r="N23" s="61" t="s">
        <v>128</v>
      </c>
      <c r="O23" s="61" t="s">
        <v>25</v>
      </c>
      <c r="P23" s="62" t="s">
        <v>128</v>
      </c>
      <c r="Q23" s="62" t="s">
        <v>25</v>
      </c>
      <c r="R23" s="63" t="s">
        <v>25</v>
      </c>
      <c r="S23" s="59" t="s">
        <v>129</v>
      </c>
    </row>
    <row r="24" spans="1:19" ht="12" customHeight="1">
      <c r="A24" s="64">
        <v>14</v>
      </c>
      <c r="B24" s="42" t="s">
        <v>68</v>
      </c>
      <c r="C24" s="42" t="s">
        <v>69</v>
      </c>
      <c r="D24" s="42"/>
      <c r="E24" s="42"/>
      <c r="F24" s="42">
        <v>114</v>
      </c>
      <c r="G24" s="43">
        <f t="shared" ref="G24:G40" si="7">(F24/120)</f>
        <v>0.95</v>
      </c>
      <c r="H24" s="42">
        <v>76</v>
      </c>
      <c r="I24" s="43">
        <f t="shared" ref="I24:I40" si="8">(H24/110)</f>
        <v>0.69090909090909092</v>
      </c>
      <c r="J24" s="42">
        <v>69</v>
      </c>
      <c r="K24" s="43">
        <f t="shared" ref="K24:K40" si="9">(J24/220)</f>
        <v>0.31363636363636366</v>
      </c>
      <c r="L24" s="42">
        <v>54</v>
      </c>
      <c r="M24" s="43">
        <f t="shared" ref="M24:M40" si="10">(L24/100)</f>
        <v>0.54</v>
      </c>
      <c r="N24" s="42">
        <v>70</v>
      </c>
      <c r="O24" s="43">
        <f t="shared" ref="O24:O40" si="11">(N24/80)</f>
        <v>0.875</v>
      </c>
      <c r="P24" s="42">
        <v>220</v>
      </c>
      <c r="Q24" s="43">
        <f t="shared" ref="Q24:Q40" si="12">(P24/250)</f>
        <v>0.88</v>
      </c>
      <c r="R24" s="32">
        <f t="shared" ref="R24:R40" si="13">G24+I24+K24+M24+O24+Q24</f>
        <v>4.249545454545455</v>
      </c>
      <c r="S24" s="64">
        <v>1</v>
      </c>
    </row>
    <row r="25" spans="1:19" ht="12" customHeight="1">
      <c r="A25" s="64">
        <v>8</v>
      </c>
      <c r="B25" s="42" t="s">
        <v>38</v>
      </c>
      <c r="C25" s="42" t="s">
        <v>39</v>
      </c>
      <c r="D25" s="42"/>
      <c r="E25" s="42"/>
      <c r="F25" s="42">
        <v>112</v>
      </c>
      <c r="G25" s="43">
        <f t="shared" si="7"/>
        <v>0.93333333333333335</v>
      </c>
      <c r="H25" s="42">
        <v>81</v>
      </c>
      <c r="I25" s="43">
        <f t="shared" si="8"/>
        <v>0.73636363636363633</v>
      </c>
      <c r="J25" s="42">
        <v>87</v>
      </c>
      <c r="K25" s="43">
        <f t="shared" si="9"/>
        <v>0.39545454545454545</v>
      </c>
      <c r="L25" s="42">
        <v>68</v>
      </c>
      <c r="M25" s="43">
        <f t="shared" si="10"/>
        <v>0.68</v>
      </c>
      <c r="N25" s="42">
        <v>56</v>
      </c>
      <c r="O25" s="43">
        <f t="shared" si="11"/>
        <v>0.7</v>
      </c>
      <c r="P25" s="42">
        <v>200</v>
      </c>
      <c r="Q25" s="43">
        <f t="shared" si="12"/>
        <v>0.8</v>
      </c>
      <c r="R25" s="32">
        <f t="shared" si="13"/>
        <v>4.2451515151515151</v>
      </c>
      <c r="S25" s="64">
        <v>2</v>
      </c>
    </row>
    <row r="26" spans="1:19" ht="12" customHeight="1">
      <c r="A26" s="64">
        <v>3</v>
      </c>
      <c r="B26" s="42" t="s">
        <v>83</v>
      </c>
      <c r="C26" s="42" t="s">
        <v>85</v>
      </c>
      <c r="D26" s="42"/>
      <c r="E26" s="42"/>
      <c r="F26" s="42">
        <v>95</v>
      </c>
      <c r="G26" s="43">
        <f t="shared" si="7"/>
        <v>0.79166666666666663</v>
      </c>
      <c r="H26" s="42">
        <v>62</v>
      </c>
      <c r="I26" s="43">
        <f t="shared" si="8"/>
        <v>0.5636363636363636</v>
      </c>
      <c r="J26" s="42">
        <v>113</v>
      </c>
      <c r="K26" s="43">
        <f t="shared" si="9"/>
        <v>0.51363636363636367</v>
      </c>
      <c r="L26" s="42">
        <v>58</v>
      </c>
      <c r="M26" s="43">
        <f t="shared" si="10"/>
        <v>0.57999999999999996</v>
      </c>
      <c r="N26" s="42">
        <v>79</v>
      </c>
      <c r="O26" s="43">
        <f t="shared" si="11"/>
        <v>0.98750000000000004</v>
      </c>
      <c r="P26" s="42">
        <v>200</v>
      </c>
      <c r="Q26" s="43">
        <f t="shared" si="12"/>
        <v>0.8</v>
      </c>
      <c r="R26" s="32">
        <f t="shared" si="13"/>
        <v>4.2364393939393938</v>
      </c>
      <c r="S26" s="64">
        <v>3</v>
      </c>
    </row>
    <row r="27" spans="1:19" ht="12" customHeight="1">
      <c r="A27" s="64">
        <v>12</v>
      </c>
      <c r="B27" s="42" t="s">
        <v>30</v>
      </c>
      <c r="C27" s="42" t="s">
        <v>32</v>
      </c>
      <c r="D27" s="42"/>
      <c r="E27" s="42"/>
      <c r="F27" s="42">
        <v>115</v>
      </c>
      <c r="G27" s="43">
        <f t="shared" si="7"/>
        <v>0.95833333333333337</v>
      </c>
      <c r="H27" s="42">
        <v>110</v>
      </c>
      <c r="I27" s="43">
        <f t="shared" si="8"/>
        <v>1</v>
      </c>
      <c r="J27" s="42">
        <v>64</v>
      </c>
      <c r="K27" s="43">
        <f t="shared" si="9"/>
        <v>0.29090909090909089</v>
      </c>
      <c r="L27" s="42">
        <v>29</v>
      </c>
      <c r="M27" s="43">
        <f t="shared" si="10"/>
        <v>0.28999999999999998</v>
      </c>
      <c r="N27" s="42">
        <v>62</v>
      </c>
      <c r="O27" s="43">
        <f t="shared" si="11"/>
        <v>0.77500000000000002</v>
      </c>
      <c r="P27" s="42">
        <v>190</v>
      </c>
      <c r="Q27" s="43">
        <f t="shared" si="12"/>
        <v>0.76</v>
      </c>
      <c r="R27" s="32">
        <f t="shared" si="13"/>
        <v>4.0742424242424242</v>
      </c>
      <c r="S27" s="64">
        <v>4</v>
      </c>
    </row>
    <row r="28" spans="1:19" ht="12" customHeight="1">
      <c r="A28" s="64">
        <v>9</v>
      </c>
      <c r="B28" s="42" t="s">
        <v>44</v>
      </c>
      <c r="C28" s="42" t="s">
        <v>70</v>
      </c>
      <c r="D28" s="42"/>
      <c r="E28" s="42"/>
      <c r="F28" s="42">
        <v>105</v>
      </c>
      <c r="G28" s="43">
        <f t="shared" si="7"/>
        <v>0.875</v>
      </c>
      <c r="H28" s="42">
        <v>83</v>
      </c>
      <c r="I28" s="43">
        <f t="shared" si="8"/>
        <v>0.75454545454545452</v>
      </c>
      <c r="J28" s="42">
        <v>81</v>
      </c>
      <c r="K28" s="43">
        <f t="shared" si="9"/>
        <v>0.36818181818181817</v>
      </c>
      <c r="L28" s="42">
        <v>38</v>
      </c>
      <c r="M28" s="43">
        <f t="shared" si="10"/>
        <v>0.38</v>
      </c>
      <c r="N28" s="42">
        <v>75</v>
      </c>
      <c r="O28" s="43">
        <f t="shared" si="11"/>
        <v>0.9375</v>
      </c>
      <c r="P28" s="42">
        <v>170</v>
      </c>
      <c r="Q28" s="43">
        <f t="shared" si="12"/>
        <v>0.68</v>
      </c>
      <c r="R28" s="32">
        <f t="shared" si="13"/>
        <v>3.9952272727272726</v>
      </c>
      <c r="S28" s="64">
        <v>5</v>
      </c>
    </row>
    <row r="29" spans="1:19" ht="12" customHeight="1">
      <c r="A29" s="64">
        <v>11</v>
      </c>
      <c r="B29" s="42" t="s">
        <v>87</v>
      </c>
      <c r="C29" s="42" t="s">
        <v>88</v>
      </c>
      <c r="D29" s="42"/>
      <c r="E29" s="42"/>
      <c r="F29" s="42">
        <v>100</v>
      </c>
      <c r="G29" s="43">
        <f t="shared" si="7"/>
        <v>0.83333333333333337</v>
      </c>
      <c r="H29" s="42">
        <v>80</v>
      </c>
      <c r="I29" s="43">
        <f t="shared" si="8"/>
        <v>0.72727272727272729</v>
      </c>
      <c r="J29" s="42">
        <v>82</v>
      </c>
      <c r="K29" s="43">
        <f t="shared" si="9"/>
        <v>0.37272727272727274</v>
      </c>
      <c r="L29" s="42">
        <v>67</v>
      </c>
      <c r="M29" s="43">
        <f t="shared" si="10"/>
        <v>0.67</v>
      </c>
      <c r="N29" s="42">
        <v>64</v>
      </c>
      <c r="O29" s="43">
        <f t="shared" si="11"/>
        <v>0.8</v>
      </c>
      <c r="P29" s="42">
        <v>140</v>
      </c>
      <c r="Q29" s="43">
        <f t="shared" si="12"/>
        <v>0.56000000000000005</v>
      </c>
      <c r="R29" s="32">
        <f t="shared" si="13"/>
        <v>3.9633333333333334</v>
      </c>
      <c r="S29" s="64">
        <v>6</v>
      </c>
    </row>
    <row r="30" spans="1:19" ht="12" customHeight="1">
      <c r="A30" s="64">
        <v>22</v>
      </c>
      <c r="B30" s="42" t="s">
        <v>30</v>
      </c>
      <c r="C30" s="42" t="s">
        <v>31</v>
      </c>
      <c r="D30" s="42"/>
      <c r="E30" s="42"/>
      <c r="F30" s="42">
        <v>91</v>
      </c>
      <c r="G30" s="43">
        <f t="shared" si="7"/>
        <v>0.7583333333333333</v>
      </c>
      <c r="H30" s="42">
        <v>75</v>
      </c>
      <c r="I30" s="43">
        <f t="shared" si="8"/>
        <v>0.68181818181818177</v>
      </c>
      <c r="J30" s="42">
        <v>54</v>
      </c>
      <c r="K30" s="43">
        <f t="shared" si="9"/>
        <v>0.24545454545454545</v>
      </c>
      <c r="L30" s="42">
        <v>73</v>
      </c>
      <c r="M30" s="43">
        <f t="shared" si="10"/>
        <v>0.73</v>
      </c>
      <c r="N30" s="42">
        <v>65</v>
      </c>
      <c r="O30" s="43">
        <f t="shared" si="11"/>
        <v>0.8125</v>
      </c>
      <c r="P30" s="42">
        <v>180</v>
      </c>
      <c r="Q30" s="43">
        <f t="shared" si="12"/>
        <v>0.72</v>
      </c>
      <c r="R30" s="32">
        <f t="shared" si="13"/>
        <v>3.9481060606060598</v>
      </c>
      <c r="S30" s="64">
        <v>7</v>
      </c>
    </row>
    <row r="31" spans="1:19" ht="12" customHeight="1">
      <c r="A31" s="64">
        <v>16</v>
      </c>
      <c r="B31" s="42" t="s">
        <v>48</v>
      </c>
      <c r="C31" s="42" t="s">
        <v>73</v>
      </c>
      <c r="D31" s="42"/>
      <c r="E31" s="42"/>
      <c r="F31" s="42">
        <v>112</v>
      </c>
      <c r="G31" s="43">
        <f t="shared" si="7"/>
        <v>0.93333333333333335</v>
      </c>
      <c r="H31" s="42">
        <v>63</v>
      </c>
      <c r="I31" s="43">
        <f t="shared" si="8"/>
        <v>0.57272727272727275</v>
      </c>
      <c r="J31" s="42">
        <v>87</v>
      </c>
      <c r="K31" s="43">
        <f t="shared" si="9"/>
        <v>0.39545454545454545</v>
      </c>
      <c r="L31" s="42">
        <v>39</v>
      </c>
      <c r="M31" s="43">
        <f t="shared" si="10"/>
        <v>0.39</v>
      </c>
      <c r="N31" s="42">
        <v>40</v>
      </c>
      <c r="O31" s="43">
        <f t="shared" si="11"/>
        <v>0.5</v>
      </c>
      <c r="P31" s="42">
        <v>190</v>
      </c>
      <c r="Q31" s="43">
        <f t="shared" si="12"/>
        <v>0.76</v>
      </c>
      <c r="R31" s="32">
        <f t="shared" si="13"/>
        <v>3.5515151515151517</v>
      </c>
      <c r="S31" s="64">
        <v>8</v>
      </c>
    </row>
    <row r="32" spans="1:19" ht="12" customHeight="1">
      <c r="A32" s="64">
        <v>2</v>
      </c>
      <c r="B32" s="42" t="s">
        <v>50</v>
      </c>
      <c r="C32" s="42" t="s">
        <v>90</v>
      </c>
      <c r="D32" s="42"/>
      <c r="E32" s="42"/>
      <c r="F32" s="42">
        <v>107</v>
      </c>
      <c r="G32" s="43">
        <f t="shared" si="7"/>
        <v>0.89166666666666672</v>
      </c>
      <c r="H32" s="42">
        <v>76</v>
      </c>
      <c r="I32" s="43">
        <f t="shared" si="8"/>
        <v>0.69090909090909092</v>
      </c>
      <c r="J32" s="42">
        <v>57</v>
      </c>
      <c r="K32" s="43">
        <f t="shared" si="9"/>
        <v>0.25909090909090909</v>
      </c>
      <c r="L32" s="42">
        <v>63</v>
      </c>
      <c r="M32" s="43">
        <f t="shared" si="10"/>
        <v>0.63</v>
      </c>
      <c r="N32" s="42">
        <v>65</v>
      </c>
      <c r="O32" s="43">
        <f t="shared" si="11"/>
        <v>0.8125</v>
      </c>
      <c r="P32" s="42">
        <v>60</v>
      </c>
      <c r="Q32" s="43">
        <f t="shared" si="12"/>
        <v>0.24</v>
      </c>
      <c r="R32" s="32">
        <f t="shared" si="13"/>
        <v>3.5241666666666669</v>
      </c>
      <c r="S32" s="64">
        <v>9</v>
      </c>
    </row>
    <row r="33" spans="1:19" ht="12" customHeight="1">
      <c r="A33" s="64">
        <v>13</v>
      </c>
      <c r="B33" s="42" t="s">
        <v>50</v>
      </c>
      <c r="C33" s="42" t="s">
        <v>59</v>
      </c>
      <c r="D33" s="42"/>
      <c r="E33" s="42"/>
      <c r="F33" s="42">
        <v>100</v>
      </c>
      <c r="G33" s="43">
        <f t="shared" si="7"/>
        <v>0.83333333333333337</v>
      </c>
      <c r="H33" s="42">
        <v>63</v>
      </c>
      <c r="I33" s="43">
        <f t="shared" si="8"/>
        <v>0.57272727272727275</v>
      </c>
      <c r="J33" s="42">
        <v>64</v>
      </c>
      <c r="K33" s="43">
        <f t="shared" si="9"/>
        <v>0.29090909090909089</v>
      </c>
      <c r="L33" s="42">
        <v>50</v>
      </c>
      <c r="M33" s="43">
        <f t="shared" si="10"/>
        <v>0.5</v>
      </c>
      <c r="N33" s="42">
        <v>45</v>
      </c>
      <c r="O33" s="43">
        <f t="shared" si="11"/>
        <v>0.5625</v>
      </c>
      <c r="P33" s="42">
        <v>170</v>
      </c>
      <c r="Q33" s="43">
        <f t="shared" si="12"/>
        <v>0.68</v>
      </c>
      <c r="R33" s="32">
        <f t="shared" si="13"/>
        <v>3.4394696969696974</v>
      </c>
      <c r="S33" s="64">
        <v>10</v>
      </c>
    </row>
    <row r="34" spans="1:19" ht="12" customHeight="1">
      <c r="A34" s="64">
        <v>15</v>
      </c>
      <c r="B34" s="42" t="s">
        <v>75</v>
      </c>
      <c r="C34" s="42" t="s">
        <v>76</v>
      </c>
      <c r="D34" s="42"/>
      <c r="E34" s="42"/>
      <c r="F34" s="42">
        <v>93</v>
      </c>
      <c r="G34" s="43">
        <f t="shared" si="7"/>
        <v>0.77500000000000002</v>
      </c>
      <c r="H34" s="42">
        <v>73</v>
      </c>
      <c r="I34" s="43">
        <f t="shared" si="8"/>
        <v>0.66363636363636369</v>
      </c>
      <c r="J34" s="42">
        <v>104</v>
      </c>
      <c r="K34" s="43">
        <f t="shared" si="9"/>
        <v>0.47272727272727272</v>
      </c>
      <c r="L34" s="42">
        <v>21</v>
      </c>
      <c r="M34" s="43">
        <f t="shared" si="10"/>
        <v>0.21</v>
      </c>
      <c r="N34" s="42">
        <v>51</v>
      </c>
      <c r="O34" s="43">
        <f t="shared" si="11"/>
        <v>0.63749999999999996</v>
      </c>
      <c r="P34" s="42">
        <v>100</v>
      </c>
      <c r="Q34" s="43">
        <f t="shared" si="12"/>
        <v>0.4</v>
      </c>
      <c r="R34" s="32">
        <f t="shared" si="13"/>
        <v>3.1588636363636362</v>
      </c>
      <c r="S34" s="64">
        <v>11</v>
      </c>
    </row>
    <row r="35" spans="1:19" ht="12" customHeight="1">
      <c r="A35" s="64">
        <v>1</v>
      </c>
      <c r="B35" s="42" t="s">
        <v>50</v>
      </c>
      <c r="C35" s="42" t="s">
        <v>79</v>
      </c>
      <c r="D35" s="42"/>
      <c r="E35" s="42"/>
      <c r="F35" s="42">
        <v>77</v>
      </c>
      <c r="G35" s="43">
        <f t="shared" si="7"/>
        <v>0.64166666666666672</v>
      </c>
      <c r="H35" s="42">
        <v>67</v>
      </c>
      <c r="I35" s="43">
        <f t="shared" si="8"/>
        <v>0.60909090909090913</v>
      </c>
      <c r="J35" s="42">
        <v>36</v>
      </c>
      <c r="K35" s="43">
        <f t="shared" si="9"/>
        <v>0.16363636363636364</v>
      </c>
      <c r="L35" s="42">
        <v>29</v>
      </c>
      <c r="M35" s="43">
        <f t="shared" si="10"/>
        <v>0.28999999999999998</v>
      </c>
      <c r="N35" s="42">
        <v>43</v>
      </c>
      <c r="O35" s="43">
        <f t="shared" si="11"/>
        <v>0.53749999999999998</v>
      </c>
      <c r="P35" s="42">
        <v>130</v>
      </c>
      <c r="Q35" s="43">
        <f t="shared" si="12"/>
        <v>0.52</v>
      </c>
      <c r="R35" s="32">
        <f t="shared" si="13"/>
        <v>2.7618939393939397</v>
      </c>
      <c r="S35" s="64">
        <v>12</v>
      </c>
    </row>
    <row r="36" spans="1:19" ht="12" customHeight="1">
      <c r="A36" s="64">
        <v>25</v>
      </c>
      <c r="B36" s="42" t="s">
        <v>65</v>
      </c>
      <c r="C36" s="42" t="s">
        <v>96</v>
      </c>
      <c r="D36" s="42"/>
      <c r="E36" s="42"/>
      <c r="F36" s="42">
        <v>84</v>
      </c>
      <c r="G36" s="43">
        <f t="shared" si="7"/>
        <v>0.7</v>
      </c>
      <c r="H36" s="42">
        <v>15</v>
      </c>
      <c r="I36" s="43">
        <f t="shared" si="8"/>
        <v>0.13636363636363635</v>
      </c>
      <c r="J36" s="42">
        <v>14</v>
      </c>
      <c r="K36" s="43">
        <f t="shared" si="9"/>
        <v>6.363636363636363E-2</v>
      </c>
      <c r="L36" s="42">
        <v>35</v>
      </c>
      <c r="M36" s="43">
        <f t="shared" si="10"/>
        <v>0.35</v>
      </c>
      <c r="N36" s="42">
        <v>52</v>
      </c>
      <c r="O36" s="43">
        <f t="shared" si="11"/>
        <v>0.65</v>
      </c>
      <c r="P36" s="42">
        <v>90</v>
      </c>
      <c r="Q36" s="43">
        <f t="shared" si="12"/>
        <v>0.36</v>
      </c>
      <c r="R36" s="32">
        <f t="shared" si="13"/>
        <v>2.2599999999999998</v>
      </c>
      <c r="S36" s="64">
        <v>13</v>
      </c>
    </row>
    <row r="37" spans="1:19" ht="12" customHeight="1">
      <c r="A37" s="64">
        <v>18</v>
      </c>
      <c r="B37" s="42" t="s">
        <v>97</v>
      </c>
      <c r="C37" s="42" t="s">
        <v>98</v>
      </c>
      <c r="D37" s="42"/>
      <c r="E37" s="42"/>
      <c r="F37" s="42">
        <v>91</v>
      </c>
      <c r="G37" s="43">
        <f t="shared" si="7"/>
        <v>0.7583333333333333</v>
      </c>
      <c r="H37" s="42">
        <v>11</v>
      </c>
      <c r="I37" s="43">
        <f t="shared" si="8"/>
        <v>0.1</v>
      </c>
      <c r="J37" s="42">
        <v>12</v>
      </c>
      <c r="K37" s="43">
        <f t="shared" si="9"/>
        <v>5.4545454545454543E-2</v>
      </c>
      <c r="L37" s="42">
        <v>27</v>
      </c>
      <c r="M37" s="43">
        <f t="shared" si="10"/>
        <v>0.27</v>
      </c>
      <c r="N37" s="42">
        <v>46</v>
      </c>
      <c r="O37" s="43">
        <f t="shared" si="11"/>
        <v>0.57499999999999996</v>
      </c>
      <c r="P37" s="42">
        <v>48</v>
      </c>
      <c r="Q37" s="43">
        <f t="shared" si="12"/>
        <v>0.192</v>
      </c>
      <c r="R37" s="32">
        <f t="shared" si="13"/>
        <v>1.9498787878787878</v>
      </c>
      <c r="S37" s="64">
        <v>14</v>
      </c>
    </row>
    <row r="38" spans="1:19" ht="12" customHeight="1">
      <c r="A38" s="64">
        <v>27</v>
      </c>
      <c r="B38" s="42" t="s">
        <v>99</v>
      </c>
      <c r="C38" s="42" t="s">
        <v>100</v>
      </c>
      <c r="D38" s="42"/>
      <c r="E38" s="42"/>
      <c r="F38" s="42">
        <v>56</v>
      </c>
      <c r="G38" s="43">
        <f t="shared" si="7"/>
        <v>0.46666666666666667</v>
      </c>
      <c r="H38" s="42">
        <v>63</v>
      </c>
      <c r="I38" s="43">
        <f t="shared" si="8"/>
        <v>0.57272727272727275</v>
      </c>
      <c r="J38" s="42">
        <v>12</v>
      </c>
      <c r="K38" s="43">
        <f t="shared" si="9"/>
        <v>5.4545454545454543E-2</v>
      </c>
      <c r="L38" s="42">
        <v>30</v>
      </c>
      <c r="M38" s="43">
        <f t="shared" si="10"/>
        <v>0.3</v>
      </c>
      <c r="N38" s="42">
        <v>25</v>
      </c>
      <c r="O38" s="43">
        <f t="shared" si="11"/>
        <v>0.3125</v>
      </c>
      <c r="P38" s="42">
        <v>50</v>
      </c>
      <c r="Q38" s="43">
        <f t="shared" si="12"/>
        <v>0.2</v>
      </c>
      <c r="R38" s="32">
        <f t="shared" si="13"/>
        <v>1.906439393939394</v>
      </c>
      <c r="S38" s="64">
        <v>15</v>
      </c>
    </row>
    <row r="39" spans="1:19" ht="12" customHeight="1">
      <c r="A39" s="64">
        <v>17</v>
      </c>
      <c r="B39" s="42" t="s">
        <v>104</v>
      </c>
      <c r="C39" s="42" t="s">
        <v>105</v>
      </c>
      <c r="D39" s="42"/>
      <c r="E39" s="42"/>
      <c r="F39" s="42">
        <v>0</v>
      </c>
      <c r="G39" s="43">
        <f t="shared" si="7"/>
        <v>0</v>
      </c>
      <c r="H39" s="42">
        <v>0</v>
      </c>
      <c r="I39" s="43">
        <f t="shared" si="8"/>
        <v>0</v>
      </c>
      <c r="J39" s="42">
        <v>34</v>
      </c>
      <c r="K39" s="43">
        <f t="shared" si="9"/>
        <v>0.15454545454545454</v>
      </c>
      <c r="L39" s="42">
        <v>29</v>
      </c>
      <c r="M39" s="43">
        <f t="shared" si="10"/>
        <v>0.28999999999999998</v>
      </c>
      <c r="N39" s="42">
        <v>18</v>
      </c>
      <c r="O39" s="43">
        <f t="shared" si="11"/>
        <v>0.22500000000000001</v>
      </c>
      <c r="P39" s="42">
        <v>35</v>
      </c>
      <c r="Q39" s="43">
        <f t="shared" si="12"/>
        <v>0.14000000000000001</v>
      </c>
      <c r="R39" s="32">
        <f t="shared" si="13"/>
        <v>0.80954545454545457</v>
      </c>
      <c r="S39" s="64">
        <v>16</v>
      </c>
    </row>
    <row r="40" spans="1:19" ht="12" customHeight="1">
      <c r="A40" s="64"/>
      <c r="B40" s="42"/>
      <c r="C40" s="42"/>
      <c r="D40" s="42"/>
      <c r="E40" s="42"/>
      <c r="F40" s="42"/>
      <c r="G40" s="43">
        <f t="shared" si="7"/>
        <v>0</v>
      </c>
      <c r="H40" s="42"/>
      <c r="I40" s="43">
        <f t="shared" si="8"/>
        <v>0</v>
      </c>
      <c r="J40" s="42"/>
      <c r="K40" s="43">
        <f t="shared" si="9"/>
        <v>0</v>
      </c>
      <c r="L40" s="42"/>
      <c r="M40" s="43">
        <f t="shared" si="10"/>
        <v>0</v>
      </c>
      <c r="N40" s="42"/>
      <c r="O40" s="43">
        <f t="shared" si="11"/>
        <v>0</v>
      </c>
      <c r="P40" s="42"/>
      <c r="Q40" s="43">
        <f t="shared" si="12"/>
        <v>0</v>
      </c>
      <c r="R40" s="32">
        <f t="shared" si="13"/>
        <v>0</v>
      </c>
      <c r="S40" s="64"/>
    </row>
    <row r="41" spans="1:19" s="66" customFormat="1" ht="12" customHeight="1"/>
    <row r="42" spans="1:19" ht="12" customHeight="1">
      <c r="A42" s="64"/>
      <c r="B42" s="42"/>
      <c r="C42" s="42"/>
      <c r="D42" s="42"/>
      <c r="E42" s="42"/>
      <c r="F42" s="82" t="s">
        <v>131</v>
      </c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32"/>
      <c r="S42" s="64"/>
    </row>
    <row r="43" spans="1:19" ht="12" customHeight="1">
      <c r="A43" s="59" t="s">
        <v>125</v>
      </c>
      <c r="B43" s="60" t="s">
        <v>2</v>
      </c>
      <c r="C43" s="60" t="s">
        <v>3</v>
      </c>
      <c r="D43" s="60" t="s">
        <v>126</v>
      </c>
      <c r="E43" s="60" t="s">
        <v>127</v>
      </c>
      <c r="F43" s="61" t="s">
        <v>128</v>
      </c>
      <c r="G43" s="61" t="s">
        <v>25</v>
      </c>
      <c r="H43" s="62" t="s">
        <v>128</v>
      </c>
      <c r="I43" s="62" t="s">
        <v>25</v>
      </c>
      <c r="J43" s="61" t="s">
        <v>128</v>
      </c>
      <c r="K43" s="61" t="s">
        <v>25</v>
      </c>
      <c r="L43" s="62" t="s">
        <v>128</v>
      </c>
      <c r="M43" s="62" t="s">
        <v>25</v>
      </c>
      <c r="N43" s="61" t="s">
        <v>128</v>
      </c>
      <c r="O43" s="61" t="s">
        <v>25</v>
      </c>
      <c r="P43" s="62" t="s">
        <v>128</v>
      </c>
      <c r="Q43" s="62" t="s">
        <v>25</v>
      </c>
      <c r="R43" s="63" t="s">
        <v>25</v>
      </c>
      <c r="S43" s="59" t="s">
        <v>129</v>
      </c>
    </row>
    <row r="44" spans="1:19" ht="12" customHeight="1">
      <c r="A44" s="64">
        <v>26</v>
      </c>
      <c r="B44" s="42" t="s">
        <v>26</v>
      </c>
      <c r="C44" s="42" t="s">
        <v>138</v>
      </c>
      <c r="D44" s="42"/>
      <c r="E44" s="42"/>
      <c r="F44" s="42">
        <v>97</v>
      </c>
      <c r="G44" s="43">
        <f>(F44/120)</f>
        <v>0.80833333333333335</v>
      </c>
      <c r="H44" s="42">
        <v>80</v>
      </c>
      <c r="I44" s="43">
        <f>(H44/110)</f>
        <v>0.72727272727272729</v>
      </c>
      <c r="J44" s="42">
        <v>84</v>
      </c>
      <c r="K44" s="43">
        <f>(J44/220)</f>
        <v>0.38181818181818183</v>
      </c>
      <c r="L44" s="42">
        <v>87</v>
      </c>
      <c r="M44" s="43">
        <f>(L44/100)</f>
        <v>0.87</v>
      </c>
      <c r="N44" s="42">
        <v>50</v>
      </c>
      <c r="O44" s="43">
        <f>(N44/80)</f>
        <v>0.625</v>
      </c>
      <c r="P44" s="42">
        <v>15</v>
      </c>
      <c r="Q44" s="43">
        <f>(P44/100)</f>
        <v>0.15</v>
      </c>
      <c r="R44" s="32">
        <f>G44+I44+K44+M44+O44+Q44</f>
        <v>3.5624242424242425</v>
      </c>
      <c r="S44" s="64">
        <v>1</v>
      </c>
    </row>
    <row r="45" spans="1:19" ht="12" customHeight="1">
      <c r="A45" s="64"/>
      <c r="B45" s="42"/>
      <c r="C45" s="42"/>
      <c r="D45" s="42"/>
      <c r="E45" s="42"/>
      <c r="F45" s="42"/>
      <c r="G45" s="43"/>
      <c r="H45" s="42"/>
      <c r="I45" s="43"/>
      <c r="J45" s="42"/>
      <c r="K45" s="43"/>
      <c r="L45" s="42"/>
      <c r="M45" s="43"/>
      <c r="N45" s="42"/>
      <c r="O45" s="43"/>
      <c r="P45" s="42"/>
      <c r="Q45" s="43"/>
      <c r="R45" s="32"/>
      <c r="S45" s="64"/>
    </row>
    <row r="46" spans="1:19" ht="12" customHeight="1">
      <c r="A46" s="64"/>
      <c r="B46" s="42"/>
      <c r="C46" s="42"/>
      <c r="D46" s="42"/>
      <c r="E46" s="42"/>
      <c r="F46" s="42"/>
      <c r="G46" s="43"/>
      <c r="H46" s="42"/>
      <c r="I46" s="43"/>
      <c r="J46" s="42"/>
      <c r="K46" s="43"/>
      <c r="L46" s="42"/>
      <c r="M46" s="43"/>
      <c r="N46" s="42"/>
      <c r="O46" s="43"/>
      <c r="P46" s="42"/>
      <c r="Q46" s="43"/>
      <c r="R46" s="32"/>
      <c r="S46" s="64"/>
    </row>
    <row r="47" spans="1:19" ht="12" customHeight="1">
      <c r="A47" s="42"/>
      <c r="B47" s="42"/>
      <c r="C47" s="42"/>
      <c r="D47" s="42"/>
      <c r="E47" s="42"/>
      <c r="F47" s="42"/>
      <c r="G47" s="43"/>
      <c r="H47" s="42"/>
      <c r="I47" s="43"/>
      <c r="J47" s="42"/>
      <c r="K47" s="43"/>
      <c r="L47" s="42"/>
      <c r="M47" s="43"/>
      <c r="N47" s="42"/>
      <c r="O47" s="43"/>
      <c r="P47" s="42"/>
      <c r="Q47" s="43"/>
      <c r="R47" s="32"/>
      <c r="S47" s="42"/>
    </row>
    <row r="48" spans="1:19" ht="12" customHeight="1">
      <c r="A48" s="42"/>
      <c r="B48" s="42"/>
      <c r="C48" s="42"/>
      <c r="D48" s="42"/>
      <c r="E48" s="42"/>
      <c r="F48" s="42"/>
      <c r="G48" s="43"/>
      <c r="H48" s="42"/>
      <c r="I48" s="43"/>
      <c r="J48" s="42"/>
      <c r="K48" s="43"/>
      <c r="L48" s="42"/>
      <c r="M48" s="43"/>
      <c r="N48" s="42"/>
      <c r="O48" s="43"/>
      <c r="P48" s="42"/>
      <c r="Q48" s="43"/>
      <c r="R48" s="32"/>
      <c r="S48" s="42"/>
    </row>
  </sheetData>
  <mergeCells count="18">
    <mergeCell ref="A1:E1"/>
    <mergeCell ref="F1:Q1"/>
    <mergeCell ref="A2:E2"/>
    <mergeCell ref="F2:G2"/>
    <mergeCell ref="H2:I2"/>
    <mergeCell ref="J2:K2"/>
    <mergeCell ref="L2:M2"/>
    <mergeCell ref="N2:O2"/>
    <mergeCell ref="P2:Q2"/>
    <mergeCell ref="F42:Q42"/>
    <mergeCell ref="R2:S2"/>
    <mergeCell ref="F21:Q21"/>
    <mergeCell ref="F22:G22"/>
    <mergeCell ref="H22:I22"/>
    <mergeCell ref="J22:K22"/>
    <mergeCell ref="L22:M22"/>
    <mergeCell ref="N22:O22"/>
    <mergeCell ref="P22:Q2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33"/>
  <sheetViews>
    <sheetView zoomScaleNormal="100" workbookViewId="0">
      <selection activeCell="C7" sqref="C7"/>
    </sheetView>
  </sheetViews>
  <sheetFormatPr defaultColWidth="9" defaultRowHeight="15"/>
  <cols>
    <col min="1" max="1" width="5.5703125" style="58" customWidth="1"/>
    <col min="2" max="2" width="9" style="58"/>
    <col min="3" max="3" width="10.28515625" style="58" customWidth="1"/>
    <col min="4" max="4" width="6" style="58" customWidth="1"/>
    <col min="5" max="5" width="3.42578125" style="58" customWidth="1"/>
    <col min="6" max="6" width="6.5703125" style="58" customWidth="1"/>
    <col min="7" max="7" width="7.28515625" style="58" customWidth="1"/>
    <col min="8" max="8" width="6.5703125" style="58" customWidth="1"/>
    <col min="9" max="9" width="7.28515625" style="58" customWidth="1"/>
    <col min="10" max="10" width="6.5703125" style="58" customWidth="1"/>
    <col min="11" max="11" width="7.28515625" style="58" customWidth="1"/>
    <col min="12" max="12" width="6.5703125" style="58" customWidth="1"/>
    <col min="13" max="13" width="7.28515625" style="58" customWidth="1"/>
    <col min="14" max="14" width="6.5703125" style="58" customWidth="1"/>
    <col min="15" max="15" width="7.28515625" style="58" customWidth="1"/>
    <col min="16" max="16" width="6.5703125" style="58" customWidth="1"/>
    <col min="17" max="17" width="7.7109375" style="58" customWidth="1"/>
    <col min="18" max="18" width="11.5703125" style="58" customWidth="1"/>
    <col min="19" max="19" width="5.85546875" style="58" customWidth="1"/>
    <col min="20" max="20" width="13.5703125" style="58" customWidth="1"/>
    <col min="21" max="1024" width="9" style="58"/>
  </cols>
  <sheetData>
    <row r="1" spans="1:19" ht="12" customHeight="1">
      <c r="A1" s="86"/>
      <c r="B1" s="86"/>
      <c r="C1" s="86"/>
      <c r="D1" s="86"/>
      <c r="E1" s="86"/>
      <c r="F1" s="82" t="s">
        <v>116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42"/>
      <c r="S1" s="42"/>
    </row>
    <row r="2" spans="1:19" ht="12" customHeight="1">
      <c r="A2" s="86" t="s">
        <v>117</v>
      </c>
      <c r="B2" s="86"/>
      <c r="C2" s="86"/>
      <c r="D2" s="86"/>
      <c r="E2" s="86"/>
      <c r="F2" s="84" t="s">
        <v>118</v>
      </c>
      <c r="G2" s="84"/>
      <c r="H2" s="85" t="s">
        <v>119</v>
      </c>
      <c r="I2" s="85"/>
      <c r="J2" s="84" t="s">
        <v>120</v>
      </c>
      <c r="K2" s="84"/>
      <c r="L2" s="85" t="s">
        <v>121</v>
      </c>
      <c r="M2" s="85"/>
      <c r="N2" s="84" t="s">
        <v>122</v>
      </c>
      <c r="O2" s="84"/>
      <c r="P2" s="85" t="s">
        <v>123</v>
      </c>
      <c r="Q2" s="85"/>
      <c r="R2" s="83" t="s">
        <v>124</v>
      </c>
      <c r="S2" s="83"/>
    </row>
    <row r="3" spans="1:19" ht="12" customHeight="1">
      <c r="A3" s="59" t="s">
        <v>125</v>
      </c>
      <c r="B3" s="60" t="s">
        <v>2</v>
      </c>
      <c r="C3" s="60" t="s">
        <v>3</v>
      </c>
      <c r="D3" s="60" t="s">
        <v>126</v>
      </c>
      <c r="E3" s="60" t="s">
        <v>127</v>
      </c>
      <c r="F3" s="61" t="s">
        <v>128</v>
      </c>
      <c r="G3" s="61" t="s">
        <v>25</v>
      </c>
      <c r="H3" s="62" t="s">
        <v>128</v>
      </c>
      <c r="I3" s="62" t="s">
        <v>25</v>
      </c>
      <c r="J3" s="61" t="s">
        <v>128</v>
      </c>
      <c r="K3" s="61" t="s">
        <v>25</v>
      </c>
      <c r="L3" s="62" t="s">
        <v>128</v>
      </c>
      <c r="M3" s="62" t="s">
        <v>25</v>
      </c>
      <c r="N3" s="61" t="s">
        <v>128</v>
      </c>
      <c r="O3" s="61" t="s">
        <v>25</v>
      </c>
      <c r="P3" s="62" t="s">
        <v>128</v>
      </c>
      <c r="Q3" s="62" t="s">
        <v>25</v>
      </c>
      <c r="R3" s="63" t="s">
        <v>25</v>
      </c>
      <c r="S3" s="59" t="s">
        <v>129</v>
      </c>
    </row>
    <row r="4" spans="1:19" ht="12" customHeight="1">
      <c r="A4" s="64">
        <v>2</v>
      </c>
      <c r="B4" s="28" t="s">
        <v>50</v>
      </c>
      <c r="C4" s="28" t="s">
        <v>51</v>
      </c>
      <c r="D4" s="42"/>
      <c r="E4" s="42"/>
      <c r="F4" s="42">
        <v>105</v>
      </c>
      <c r="G4" s="43">
        <f>(F4/120)</f>
        <v>0.875</v>
      </c>
      <c r="H4" s="42">
        <v>26</v>
      </c>
      <c r="I4" s="43">
        <f>(H4/110)</f>
        <v>0.23636363636363636</v>
      </c>
      <c r="J4" s="42">
        <v>100</v>
      </c>
      <c r="K4" s="43">
        <f>(J4/220)</f>
        <v>0.45454545454545453</v>
      </c>
      <c r="L4" s="42">
        <v>80</v>
      </c>
      <c r="M4" s="43">
        <f>(L4/100)</f>
        <v>0.8</v>
      </c>
      <c r="N4" s="42">
        <v>75</v>
      </c>
      <c r="O4" s="43">
        <f>(N4/80)</f>
        <v>0.9375</v>
      </c>
      <c r="P4" s="42">
        <v>35</v>
      </c>
      <c r="Q4" s="43">
        <f>(P4/100)</f>
        <v>0.35</v>
      </c>
      <c r="R4" s="32">
        <f>G4+I4+K4+M4+O4+Q4</f>
        <v>3.6534090909090913</v>
      </c>
      <c r="S4" s="64">
        <v>1</v>
      </c>
    </row>
    <row r="5" spans="1:19" ht="12" customHeight="1">
      <c r="A5" s="64">
        <v>3</v>
      </c>
      <c r="B5" s="16" t="s">
        <v>30</v>
      </c>
      <c r="C5" s="16" t="s">
        <v>32</v>
      </c>
      <c r="D5" s="42"/>
      <c r="E5" s="42"/>
      <c r="F5" s="42">
        <v>109</v>
      </c>
      <c r="G5" s="43">
        <f>(F5/120)</f>
        <v>0.90833333333333333</v>
      </c>
      <c r="H5" s="42">
        <v>86</v>
      </c>
      <c r="I5" s="43">
        <f>(H5/110)</f>
        <v>0.78181818181818186</v>
      </c>
      <c r="J5" s="42">
        <v>115</v>
      </c>
      <c r="K5" s="43">
        <f>(J5/220)</f>
        <v>0.52272727272727271</v>
      </c>
      <c r="L5" s="42">
        <v>25</v>
      </c>
      <c r="M5" s="43">
        <f>(L5/100)</f>
        <v>0.25</v>
      </c>
      <c r="N5" s="42">
        <v>54</v>
      </c>
      <c r="O5" s="43">
        <f>(N5/80)</f>
        <v>0.67500000000000004</v>
      </c>
      <c r="P5" s="42">
        <v>25</v>
      </c>
      <c r="Q5" s="43">
        <f>(P5/100)</f>
        <v>0.25</v>
      </c>
      <c r="R5" s="32">
        <f>G5+I5+K5+M5+O5+Q5</f>
        <v>3.3878787878787877</v>
      </c>
      <c r="S5" s="64">
        <v>2</v>
      </c>
    </row>
    <row r="6" spans="1:19" ht="12" customHeight="1">
      <c r="A6" s="64">
        <v>16</v>
      </c>
      <c r="B6" s="16" t="s">
        <v>56</v>
      </c>
      <c r="C6" s="16" t="s">
        <v>57</v>
      </c>
      <c r="D6" s="42"/>
      <c r="E6" s="42"/>
      <c r="F6" s="42">
        <v>103</v>
      </c>
      <c r="G6" s="43">
        <f>(F6/120)</f>
        <v>0.85833333333333328</v>
      </c>
      <c r="H6" s="42">
        <v>32</v>
      </c>
      <c r="I6" s="43">
        <f>(H6/110)</f>
        <v>0.29090909090909089</v>
      </c>
      <c r="J6" s="42">
        <v>100</v>
      </c>
      <c r="K6" s="43">
        <f>(J6/220)</f>
        <v>0.45454545454545453</v>
      </c>
      <c r="L6" s="42">
        <v>23</v>
      </c>
      <c r="M6" s="43">
        <f>(L6/100)</f>
        <v>0.23</v>
      </c>
      <c r="N6" s="42">
        <v>49</v>
      </c>
      <c r="O6" s="43">
        <f>(N6/80)</f>
        <v>0.61250000000000004</v>
      </c>
      <c r="P6" s="42">
        <v>65</v>
      </c>
      <c r="Q6" s="43">
        <f>(P6/100)</f>
        <v>0.65</v>
      </c>
      <c r="R6" s="32">
        <f>G6+I6+K6+M6+O6+Q6</f>
        <v>3.0962878787878787</v>
      </c>
      <c r="S6" s="64">
        <v>3</v>
      </c>
    </row>
    <row r="7" spans="1:19" ht="12" customHeight="1">
      <c r="A7" s="64">
        <v>1</v>
      </c>
      <c r="B7" s="28" t="s">
        <v>42</v>
      </c>
      <c r="C7" s="28" t="s">
        <v>43</v>
      </c>
      <c r="D7" s="42"/>
      <c r="E7" s="42"/>
      <c r="F7" s="42">
        <v>95</v>
      </c>
      <c r="G7" s="43">
        <f>(F7/120)</f>
        <v>0.79166666666666663</v>
      </c>
      <c r="H7" s="42">
        <v>63</v>
      </c>
      <c r="I7" s="43">
        <f>(H7/110)</f>
        <v>0.57272727272727275</v>
      </c>
      <c r="J7" s="42">
        <v>87</v>
      </c>
      <c r="K7" s="43">
        <f>(J7/220)</f>
        <v>0.39545454545454545</v>
      </c>
      <c r="L7" s="42">
        <v>29</v>
      </c>
      <c r="M7" s="43">
        <f>(L7/100)</f>
        <v>0.28999999999999998</v>
      </c>
      <c r="N7" s="42">
        <v>58</v>
      </c>
      <c r="O7" s="43">
        <f>(N7/80)</f>
        <v>0.72499999999999998</v>
      </c>
      <c r="P7" s="42">
        <v>30</v>
      </c>
      <c r="Q7" s="43">
        <f>(P7/100)</f>
        <v>0.3</v>
      </c>
      <c r="R7" s="32">
        <f>G7+I7+K7+M7+O7+Q7</f>
        <v>3.0748484848484847</v>
      </c>
      <c r="S7" s="64">
        <v>4</v>
      </c>
    </row>
    <row r="8" spans="1:19" ht="12" customHeight="1">
      <c r="A8" s="64"/>
      <c r="B8" s="28"/>
      <c r="C8" s="28"/>
      <c r="D8" s="42"/>
      <c r="E8" s="42"/>
      <c r="F8" s="42">
        <v>0</v>
      </c>
      <c r="G8" s="43">
        <f>(F8/120)</f>
        <v>0</v>
      </c>
      <c r="H8" s="42">
        <v>0</v>
      </c>
      <c r="I8" s="43">
        <f>(H8/110)</f>
        <v>0</v>
      </c>
      <c r="J8" s="42">
        <v>0</v>
      </c>
      <c r="K8" s="43">
        <f>(J8/220)</f>
        <v>0</v>
      </c>
      <c r="L8" s="42">
        <v>0</v>
      </c>
      <c r="M8" s="43">
        <f>(L8/100)</f>
        <v>0</v>
      </c>
      <c r="N8" s="42">
        <v>0</v>
      </c>
      <c r="O8" s="43">
        <f>(N8/80)</f>
        <v>0</v>
      </c>
      <c r="P8" s="42">
        <v>0</v>
      </c>
      <c r="Q8" s="43">
        <f>(P8/100)</f>
        <v>0</v>
      </c>
      <c r="R8" s="32">
        <f>G8+I8+K8+M8+O8+Q8</f>
        <v>0</v>
      </c>
      <c r="S8" s="64"/>
    </row>
    <row r="9" spans="1:19" s="66" customFormat="1" ht="12" customHeight="1">
      <c r="A9" s="65"/>
      <c r="G9" s="67"/>
      <c r="I9" s="67"/>
      <c r="K9" s="67"/>
      <c r="M9" s="67"/>
      <c r="O9" s="67"/>
      <c r="Q9" s="67"/>
      <c r="R9" s="68"/>
      <c r="S9" s="65"/>
    </row>
    <row r="10" spans="1:19" ht="12" customHeight="1">
      <c r="A10" s="64"/>
      <c r="B10" s="42"/>
      <c r="C10" s="42"/>
      <c r="D10" s="42"/>
      <c r="E10" s="42"/>
      <c r="F10" s="82" t="s">
        <v>130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32"/>
      <c r="S10" s="64"/>
    </row>
    <row r="11" spans="1:19" ht="12" customHeight="1">
      <c r="A11" s="64"/>
      <c r="B11" s="42"/>
      <c r="C11" s="42"/>
      <c r="D11" s="42"/>
      <c r="E11" s="42"/>
      <c r="F11" s="84" t="s">
        <v>118</v>
      </c>
      <c r="G11" s="84"/>
      <c r="H11" s="85" t="s">
        <v>119</v>
      </c>
      <c r="I11" s="85"/>
      <c r="J11" s="84" t="s">
        <v>120</v>
      </c>
      <c r="K11" s="84"/>
      <c r="L11" s="85" t="s">
        <v>121</v>
      </c>
      <c r="M11" s="85"/>
      <c r="N11" s="84" t="s">
        <v>122</v>
      </c>
      <c r="O11" s="84"/>
      <c r="P11" s="85" t="s">
        <v>133</v>
      </c>
      <c r="Q11" s="85"/>
      <c r="R11" s="32"/>
      <c r="S11" s="64"/>
    </row>
    <row r="12" spans="1:19" ht="12" customHeight="1">
      <c r="A12" s="59" t="s">
        <v>125</v>
      </c>
      <c r="B12" s="60" t="s">
        <v>2</v>
      </c>
      <c r="C12" s="60" t="s">
        <v>3</v>
      </c>
      <c r="D12" s="60" t="s">
        <v>126</v>
      </c>
      <c r="E12" s="60" t="s">
        <v>127</v>
      </c>
      <c r="F12" s="61" t="s">
        <v>128</v>
      </c>
      <c r="G12" s="61" t="s">
        <v>25</v>
      </c>
      <c r="H12" s="62" t="s">
        <v>128</v>
      </c>
      <c r="I12" s="62" t="s">
        <v>25</v>
      </c>
      <c r="J12" s="61" t="s">
        <v>128</v>
      </c>
      <c r="K12" s="61" t="s">
        <v>25</v>
      </c>
      <c r="L12" s="62" t="s">
        <v>128</v>
      </c>
      <c r="M12" s="62" t="s">
        <v>25</v>
      </c>
      <c r="N12" s="61" t="s">
        <v>128</v>
      </c>
      <c r="O12" s="61" t="s">
        <v>25</v>
      </c>
      <c r="P12" s="62" t="s">
        <v>128</v>
      </c>
      <c r="Q12" s="62" t="s">
        <v>25</v>
      </c>
      <c r="R12" s="63" t="s">
        <v>25</v>
      </c>
      <c r="S12" s="59" t="s">
        <v>129</v>
      </c>
    </row>
    <row r="13" spans="1:19" ht="12" customHeight="1">
      <c r="A13" s="64">
        <v>11</v>
      </c>
      <c r="B13" s="28" t="s">
        <v>71</v>
      </c>
      <c r="C13" s="28" t="s">
        <v>72</v>
      </c>
      <c r="D13" s="42"/>
      <c r="E13" s="42"/>
      <c r="F13" s="42">
        <v>110</v>
      </c>
      <c r="G13" s="43">
        <f t="shared" ref="G13:G25" si="0">(F13/120)</f>
        <v>0.91666666666666663</v>
      </c>
      <c r="H13" s="42">
        <v>59</v>
      </c>
      <c r="I13" s="43">
        <f t="shared" ref="I13:I25" si="1">(H13/110)</f>
        <v>0.53636363636363638</v>
      </c>
      <c r="J13" s="42">
        <v>52</v>
      </c>
      <c r="K13" s="43">
        <f t="shared" ref="K13:K25" si="2">(J13/220)</f>
        <v>0.23636363636363636</v>
      </c>
      <c r="L13" s="42">
        <v>44</v>
      </c>
      <c r="M13" s="43">
        <f t="shared" ref="M13:M25" si="3">(L13/100)</f>
        <v>0.44</v>
      </c>
      <c r="N13" s="42">
        <v>65</v>
      </c>
      <c r="O13" s="43">
        <f t="shared" ref="O13:O25" si="4">(N13/80)</f>
        <v>0.8125</v>
      </c>
      <c r="P13" s="42">
        <v>160</v>
      </c>
      <c r="Q13" s="43">
        <f t="shared" ref="Q13:Q25" si="5">(P13/250)</f>
        <v>0.64</v>
      </c>
      <c r="R13" s="32">
        <f t="shared" ref="R13:R25" si="6">G13+I13+K13+M13+O13+Q13</f>
        <v>3.5818939393939395</v>
      </c>
      <c r="S13" s="64">
        <v>1</v>
      </c>
    </row>
    <row r="14" spans="1:19" ht="12" customHeight="1">
      <c r="A14" s="64">
        <v>12</v>
      </c>
      <c r="B14" s="16" t="s">
        <v>28</v>
      </c>
      <c r="C14" s="16" t="s">
        <v>32</v>
      </c>
      <c r="D14" s="42"/>
      <c r="E14" s="42"/>
      <c r="F14" s="42">
        <v>111</v>
      </c>
      <c r="G14" s="43">
        <f t="shared" si="0"/>
        <v>0.92500000000000004</v>
      </c>
      <c r="H14" s="42">
        <v>81</v>
      </c>
      <c r="I14" s="43">
        <f t="shared" si="1"/>
        <v>0.73636363636363633</v>
      </c>
      <c r="J14" s="42">
        <v>140</v>
      </c>
      <c r="K14" s="43">
        <f t="shared" si="2"/>
        <v>0.63636363636363635</v>
      </c>
      <c r="L14" s="42">
        <v>21</v>
      </c>
      <c r="M14" s="43">
        <f t="shared" si="3"/>
        <v>0.21</v>
      </c>
      <c r="N14" s="42">
        <v>29</v>
      </c>
      <c r="O14" s="43">
        <f t="shared" si="4"/>
        <v>0.36249999999999999</v>
      </c>
      <c r="P14" s="42">
        <v>160</v>
      </c>
      <c r="Q14" s="43">
        <f t="shared" si="5"/>
        <v>0.64</v>
      </c>
      <c r="R14" s="32">
        <f t="shared" si="6"/>
        <v>3.5102272727272728</v>
      </c>
      <c r="S14" s="64">
        <v>2</v>
      </c>
    </row>
    <row r="15" spans="1:19" ht="12" customHeight="1">
      <c r="A15" s="64">
        <v>14</v>
      </c>
      <c r="B15" s="28" t="s">
        <v>77</v>
      </c>
      <c r="C15" s="28" t="s">
        <v>78</v>
      </c>
      <c r="D15" s="42"/>
      <c r="E15" s="42"/>
      <c r="F15" s="42">
        <v>106</v>
      </c>
      <c r="G15" s="43">
        <f t="shared" si="0"/>
        <v>0.8833333333333333</v>
      </c>
      <c r="H15" s="42">
        <v>81</v>
      </c>
      <c r="I15" s="43">
        <f t="shared" si="1"/>
        <v>0.73636363636363633</v>
      </c>
      <c r="J15" s="42">
        <v>51</v>
      </c>
      <c r="K15" s="43">
        <f t="shared" si="2"/>
        <v>0.23181818181818181</v>
      </c>
      <c r="L15" s="42">
        <v>51</v>
      </c>
      <c r="M15" s="43">
        <f t="shared" si="3"/>
        <v>0.51</v>
      </c>
      <c r="N15" s="42">
        <v>40</v>
      </c>
      <c r="O15" s="43">
        <f t="shared" si="4"/>
        <v>0.5</v>
      </c>
      <c r="P15" s="42">
        <v>160</v>
      </c>
      <c r="Q15" s="43">
        <f t="shared" si="5"/>
        <v>0.64</v>
      </c>
      <c r="R15" s="32">
        <f t="shared" si="6"/>
        <v>3.5015151515151515</v>
      </c>
      <c r="S15" s="64">
        <v>3</v>
      </c>
    </row>
    <row r="16" spans="1:19" ht="12" customHeight="1">
      <c r="A16" s="64">
        <v>10</v>
      </c>
      <c r="B16" s="28" t="s">
        <v>28</v>
      </c>
      <c r="C16" s="28" t="s">
        <v>74</v>
      </c>
      <c r="D16" s="42"/>
      <c r="E16" s="42"/>
      <c r="F16" s="42">
        <v>99</v>
      </c>
      <c r="G16" s="43">
        <f t="shared" si="0"/>
        <v>0.82499999999999996</v>
      </c>
      <c r="H16" s="42">
        <v>69</v>
      </c>
      <c r="I16" s="43">
        <f t="shared" si="1"/>
        <v>0.62727272727272732</v>
      </c>
      <c r="J16" s="42">
        <v>51</v>
      </c>
      <c r="K16" s="43">
        <f t="shared" si="2"/>
        <v>0.23181818181818181</v>
      </c>
      <c r="L16" s="42">
        <v>33</v>
      </c>
      <c r="M16" s="43">
        <f t="shared" si="3"/>
        <v>0.33</v>
      </c>
      <c r="N16" s="42">
        <v>64</v>
      </c>
      <c r="O16" s="43">
        <f t="shared" si="4"/>
        <v>0.8</v>
      </c>
      <c r="P16" s="42">
        <v>160</v>
      </c>
      <c r="Q16" s="43">
        <f t="shared" si="5"/>
        <v>0.64</v>
      </c>
      <c r="R16" s="32">
        <f t="shared" si="6"/>
        <v>3.4540909090909095</v>
      </c>
      <c r="S16" s="64">
        <v>4</v>
      </c>
    </row>
    <row r="17" spans="1:19" ht="12" customHeight="1">
      <c r="A17" s="64">
        <v>8</v>
      </c>
      <c r="B17" s="30" t="s">
        <v>68</v>
      </c>
      <c r="C17" s="31" t="s">
        <v>69</v>
      </c>
      <c r="D17" s="42"/>
      <c r="E17" s="42"/>
      <c r="F17" s="42">
        <v>88</v>
      </c>
      <c r="G17" s="43">
        <f t="shared" si="0"/>
        <v>0.73333333333333328</v>
      </c>
      <c r="H17" s="42">
        <v>45</v>
      </c>
      <c r="I17" s="43">
        <f t="shared" si="1"/>
        <v>0.40909090909090912</v>
      </c>
      <c r="J17" s="42">
        <v>69</v>
      </c>
      <c r="K17" s="43">
        <f t="shared" si="2"/>
        <v>0.31363636363636366</v>
      </c>
      <c r="L17" s="42">
        <v>36</v>
      </c>
      <c r="M17" s="43">
        <f t="shared" si="3"/>
        <v>0.36</v>
      </c>
      <c r="N17" s="42">
        <v>49</v>
      </c>
      <c r="O17" s="43">
        <f t="shared" si="4"/>
        <v>0.61250000000000004</v>
      </c>
      <c r="P17" s="42">
        <v>210</v>
      </c>
      <c r="Q17" s="43">
        <f t="shared" si="5"/>
        <v>0.84</v>
      </c>
      <c r="R17" s="32">
        <f t="shared" si="6"/>
        <v>3.2685606060606061</v>
      </c>
      <c r="S17" s="64">
        <v>5</v>
      </c>
    </row>
    <row r="18" spans="1:19" ht="12" customHeight="1">
      <c r="A18" s="64">
        <v>5</v>
      </c>
      <c r="B18" s="16" t="s">
        <v>44</v>
      </c>
      <c r="C18" s="16" t="s">
        <v>70</v>
      </c>
      <c r="D18" s="42"/>
      <c r="E18" s="42"/>
      <c r="F18" s="42">
        <v>85</v>
      </c>
      <c r="G18" s="43">
        <f t="shared" si="0"/>
        <v>0.70833333333333337</v>
      </c>
      <c r="H18" s="42">
        <v>72</v>
      </c>
      <c r="I18" s="43">
        <f t="shared" si="1"/>
        <v>0.65454545454545454</v>
      </c>
      <c r="J18" s="42">
        <v>59</v>
      </c>
      <c r="K18" s="43">
        <f t="shared" si="2"/>
        <v>0.26818181818181819</v>
      </c>
      <c r="L18" s="42">
        <v>30</v>
      </c>
      <c r="M18" s="43">
        <f t="shared" si="3"/>
        <v>0.3</v>
      </c>
      <c r="N18" s="42">
        <v>54</v>
      </c>
      <c r="O18" s="43">
        <f t="shared" si="4"/>
        <v>0.67500000000000004</v>
      </c>
      <c r="P18" s="42">
        <v>70</v>
      </c>
      <c r="Q18" s="43">
        <f t="shared" si="5"/>
        <v>0.28000000000000003</v>
      </c>
      <c r="R18" s="32">
        <f t="shared" si="6"/>
        <v>2.8860606060606058</v>
      </c>
      <c r="S18" s="64">
        <v>6</v>
      </c>
    </row>
    <row r="19" spans="1:19" ht="12" customHeight="1">
      <c r="A19" s="64">
        <v>7</v>
      </c>
      <c r="B19" s="30" t="s">
        <v>75</v>
      </c>
      <c r="C19" s="31" t="s">
        <v>76</v>
      </c>
      <c r="D19" s="42"/>
      <c r="E19" s="42"/>
      <c r="F19" s="42">
        <v>77</v>
      </c>
      <c r="G19" s="43">
        <f t="shared" si="0"/>
        <v>0.64166666666666672</v>
      </c>
      <c r="H19" s="42">
        <v>61</v>
      </c>
      <c r="I19" s="43">
        <f t="shared" si="1"/>
        <v>0.55454545454545456</v>
      </c>
      <c r="J19" s="42">
        <v>58</v>
      </c>
      <c r="K19" s="43">
        <f t="shared" si="2"/>
        <v>0.26363636363636361</v>
      </c>
      <c r="L19" s="42">
        <v>30</v>
      </c>
      <c r="M19" s="43">
        <f t="shared" si="3"/>
        <v>0.3</v>
      </c>
      <c r="N19" s="42">
        <v>41</v>
      </c>
      <c r="O19" s="43">
        <f t="shared" si="4"/>
        <v>0.51249999999999996</v>
      </c>
      <c r="P19" s="42">
        <v>130</v>
      </c>
      <c r="Q19" s="43">
        <f t="shared" si="5"/>
        <v>0.52</v>
      </c>
      <c r="R19" s="32">
        <f t="shared" si="6"/>
        <v>2.792348484848485</v>
      </c>
      <c r="S19" s="64">
        <v>7</v>
      </c>
    </row>
    <row r="20" spans="1:19" ht="12" customHeight="1">
      <c r="A20" s="64">
        <v>4</v>
      </c>
      <c r="B20" s="28" t="s">
        <v>48</v>
      </c>
      <c r="C20" s="28" t="s">
        <v>49</v>
      </c>
      <c r="D20" s="42"/>
      <c r="E20" s="42"/>
      <c r="F20" s="42">
        <v>78</v>
      </c>
      <c r="G20" s="43">
        <f t="shared" si="0"/>
        <v>0.65</v>
      </c>
      <c r="H20" s="42">
        <v>58</v>
      </c>
      <c r="I20" s="43">
        <f t="shared" si="1"/>
        <v>0.52727272727272723</v>
      </c>
      <c r="J20" s="42">
        <v>13</v>
      </c>
      <c r="K20" s="43">
        <f t="shared" si="2"/>
        <v>5.909090909090909E-2</v>
      </c>
      <c r="L20" s="42">
        <v>33</v>
      </c>
      <c r="M20" s="43">
        <f t="shared" si="3"/>
        <v>0.33</v>
      </c>
      <c r="N20" s="42">
        <v>62</v>
      </c>
      <c r="O20" s="43">
        <f t="shared" si="4"/>
        <v>0.77500000000000002</v>
      </c>
      <c r="P20" s="42">
        <v>110</v>
      </c>
      <c r="Q20" s="43">
        <f t="shared" si="5"/>
        <v>0.44</v>
      </c>
      <c r="R20" s="32">
        <f t="shared" si="6"/>
        <v>2.7813636363636363</v>
      </c>
      <c r="S20" s="64">
        <v>8</v>
      </c>
    </row>
    <row r="21" spans="1:19" ht="12" customHeight="1">
      <c r="A21" s="64">
        <v>13</v>
      </c>
      <c r="B21" s="28" t="s">
        <v>48</v>
      </c>
      <c r="C21" s="28" t="s">
        <v>82</v>
      </c>
      <c r="D21" s="42"/>
      <c r="E21" s="42"/>
      <c r="F21" s="42">
        <v>76</v>
      </c>
      <c r="G21" s="43">
        <f t="shared" si="0"/>
        <v>0.6333333333333333</v>
      </c>
      <c r="H21" s="42">
        <v>23</v>
      </c>
      <c r="I21" s="43">
        <f t="shared" si="1"/>
        <v>0.20909090909090908</v>
      </c>
      <c r="J21" s="42">
        <v>45</v>
      </c>
      <c r="K21" s="43">
        <f t="shared" si="2"/>
        <v>0.20454545454545456</v>
      </c>
      <c r="L21" s="42">
        <v>59</v>
      </c>
      <c r="M21" s="43">
        <f t="shared" si="3"/>
        <v>0.59</v>
      </c>
      <c r="N21" s="42">
        <v>43</v>
      </c>
      <c r="O21" s="43">
        <f t="shared" si="4"/>
        <v>0.53749999999999998</v>
      </c>
      <c r="P21" s="42">
        <v>139</v>
      </c>
      <c r="Q21" s="43">
        <f t="shared" si="5"/>
        <v>0.55600000000000005</v>
      </c>
      <c r="R21" s="32">
        <f t="shared" si="6"/>
        <v>2.7304696969696969</v>
      </c>
      <c r="S21" s="64">
        <v>9</v>
      </c>
    </row>
    <row r="22" spans="1:19" ht="12" customHeight="1">
      <c r="A22" s="64">
        <v>9</v>
      </c>
      <c r="B22" s="28" t="s">
        <v>48</v>
      </c>
      <c r="C22" s="28" t="s">
        <v>73</v>
      </c>
      <c r="D22" s="42"/>
      <c r="E22" s="42"/>
      <c r="F22" s="42">
        <v>81</v>
      </c>
      <c r="G22" s="43">
        <f t="shared" si="0"/>
        <v>0.67500000000000004</v>
      </c>
      <c r="H22" s="42">
        <v>27</v>
      </c>
      <c r="I22" s="43">
        <f t="shared" si="1"/>
        <v>0.24545454545454545</v>
      </c>
      <c r="J22" s="42">
        <v>88</v>
      </c>
      <c r="K22" s="43">
        <f t="shared" si="2"/>
        <v>0.4</v>
      </c>
      <c r="L22" s="42">
        <v>52</v>
      </c>
      <c r="M22" s="43">
        <f t="shared" si="3"/>
        <v>0.52</v>
      </c>
      <c r="N22" s="42">
        <v>35</v>
      </c>
      <c r="O22" s="43">
        <f t="shared" si="4"/>
        <v>0.4375</v>
      </c>
      <c r="P22" s="42">
        <v>107</v>
      </c>
      <c r="Q22" s="43">
        <f t="shared" si="5"/>
        <v>0.42799999999999999</v>
      </c>
      <c r="R22" s="32">
        <f t="shared" si="6"/>
        <v>2.7059545454545457</v>
      </c>
      <c r="S22" s="64">
        <v>10</v>
      </c>
    </row>
    <row r="23" spans="1:19" ht="12" customHeight="1">
      <c r="A23" s="64">
        <v>15</v>
      </c>
      <c r="B23" s="30" t="s">
        <v>95</v>
      </c>
      <c r="C23" s="31" t="s">
        <v>34</v>
      </c>
      <c r="D23" s="42"/>
      <c r="E23" s="42"/>
      <c r="F23" s="42">
        <v>79</v>
      </c>
      <c r="G23" s="43">
        <f t="shared" si="0"/>
        <v>0.65833333333333333</v>
      </c>
      <c r="H23" s="42">
        <v>29</v>
      </c>
      <c r="I23" s="43">
        <f t="shared" si="1"/>
        <v>0.26363636363636361</v>
      </c>
      <c r="J23" s="42">
        <v>61</v>
      </c>
      <c r="K23" s="43">
        <f t="shared" si="2"/>
        <v>0.27727272727272728</v>
      </c>
      <c r="L23" s="42">
        <v>42</v>
      </c>
      <c r="M23" s="43">
        <f t="shared" si="3"/>
        <v>0.42</v>
      </c>
      <c r="N23" s="42">
        <v>49</v>
      </c>
      <c r="O23" s="43">
        <f t="shared" si="4"/>
        <v>0.61250000000000004</v>
      </c>
      <c r="P23" s="42">
        <v>49</v>
      </c>
      <c r="Q23" s="43">
        <f t="shared" si="5"/>
        <v>0.19600000000000001</v>
      </c>
      <c r="R23" s="32">
        <f t="shared" si="6"/>
        <v>2.4277424242424241</v>
      </c>
      <c r="S23" s="64">
        <v>11</v>
      </c>
    </row>
    <row r="24" spans="1:19" ht="12" customHeight="1">
      <c r="A24" s="64">
        <v>6</v>
      </c>
      <c r="B24" s="28" t="s">
        <v>50</v>
      </c>
      <c r="C24" s="28" t="s">
        <v>79</v>
      </c>
      <c r="D24" s="42"/>
      <c r="E24" s="42"/>
      <c r="F24" s="42">
        <v>85</v>
      </c>
      <c r="G24" s="43">
        <f t="shared" si="0"/>
        <v>0.70833333333333337</v>
      </c>
      <c r="H24" s="42">
        <v>33</v>
      </c>
      <c r="I24" s="43">
        <f t="shared" si="1"/>
        <v>0.3</v>
      </c>
      <c r="J24" s="42">
        <v>36</v>
      </c>
      <c r="K24" s="43">
        <f t="shared" si="2"/>
        <v>0.16363636363636364</v>
      </c>
      <c r="L24" s="42">
        <v>40</v>
      </c>
      <c r="M24" s="43">
        <f t="shared" si="3"/>
        <v>0.4</v>
      </c>
      <c r="N24" s="42">
        <v>45</v>
      </c>
      <c r="O24" s="43">
        <f t="shared" si="4"/>
        <v>0.5625</v>
      </c>
      <c r="P24" s="42">
        <v>37</v>
      </c>
      <c r="Q24" s="43">
        <f t="shared" si="5"/>
        <v>0.14799999999999999</v>
      </c>
      <c r="R24" s="32">
        <f t="shared" si="6"/>
        <v>2.2824696969696969</v>
      </c>
      <c r="S24" s="64">
        <v>12</v>
      </c>
    </row>
    <row r="25" spans="1:19" ht="12" customHeight="1">
      <c r="A25" s="64"/>
      <c r="B25" s="42"/>
      <c r="C25" s="42"/>
      <c r="D25" s="42"/>
      <c r="E25" s="42"/>
      <c r="F25" s="42">
        <v>0</v>
      </c>
      <c r="G25" s="43">
        <f t="shared" si="0"/>
        <v>0</v>
      </c>
      <c r="H25" s="42">
        <v>0</v>
      </c>
      <c r="I25" s="43">
        <f t="shared" si="1"/>
        <v>0</v>
      </c>
      <c r="J25" s="42">
        <v>0</v>
      </c>
      <c r="K25" s="43">
        <f t="shared" si="2"/>
        <v>0</v>
      </c>
      <c r="L25" s="42">
        <v>0</v>
      </c>
      <c r="M25" s="43">
        <f t="shared" si="3"/>
        <v>0</v>
      </c>
      <c r="N25" s="42">
        <v>0</v>
      </c>
      <c r="O25" s="43">
        <f t="shared" si="4"/>
        <v>0</v>
      </c>
      <c r="P25" s="42">
        <v>0</v>
      </c>
      <c r="Q25" s="43">
        <f t="shared" si="5"/>
        <v>0</v>
      </c>
      <c r="R25" s="32">
        <f t="shared" si="6"/>
        <v>0</v>
      </c>
      <c r="S25" s="64"/>
    </row>
    <row r="26" spans="1:19" s="66" customFormat="1" ht="12" customHeight="1"/>
    <row r="27" spans="1:19" ht="12" customHeight="1">
      <c r="A27" s="64"/>
      <c r="B27" s="42"/>
      <c r="C27" s="42"/>
      <c r="D27" s="42"/>
      <c r="E27" s="42"/>
      <c r="F27" s="82" t="s">
        <v>131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32"/>
      <c r="S27" s="64"/>
    </row>
    <row r="28" spans="1:19" ht="12" customHeight="1">
      <c r="A28" s="59" t="s">
        <v>125</v>
      </c>
      <c r="B28" s="60" t="s">
        <v>2</v>
      </c>
      <c r="C28" s="60" t="s">
        <v>3</v>
      </c>
      <c r="D28" s="60" t="s">
        <v>126</v>
      </c>
      <c r="E28" s="60" t="s">
        <v>127</v>
      </c>
      <c r="F28" s="61" t="s">
        <v>128</v>
      </c>
      <c r="G28" s="61" t="s">
        <v>25</v>
      </c>
      <c r="H28" s="62" t="s">
        <v>128</v>
      </c>
      <c r="I28" s="62" t="s">
        <v>25</v>
      </c>
      <c r="J28" s="61" t="s">
        <v>128</v>
      </c>
      <c r="K28" s="61" t="s">
        <v>25</v>
      </c>
      <c r="L28" s="62" t="s">
        <v>128</v>
      </c>
      <c r="M28" s="62" t="s">
        <v>25</v>
      </c>
      <c r="N28" s="61" t="s">
        <v>128</v>
      </c>
      <c r="O28" s="61" t="s">
        <v>25</v>
      </c>
      <c r="P28" s="62" t="s">
        <v>128</v>
      </c>
      <c r="Q28" s="62" t="s">
        <v>25</v>
      </c>
      <c r="R28" s="63" t="s">
        <v>25</v>
      </c>
      <c r="S28" s="59" t="s">
        <v>129</v>
      </c>
    </row>
    <row r="29" spans="1:19" ht="12" customHeight="1">
      <c r="A29" s="64"/>
      <c r="B29" s="42"/>
      <c r="C29" s="42"/>
      <c r="D29" s="42"/>
      <c r="E29" s="42"/>
      <c r="F29" s="42">
        <v>0</v>
      </c>
      <c r="G29" s="43">
        <f>(F29/120)</f>
        <v>0</v>
      </c>
      <c r="H29" s="42">
        <v>0</v>
      </c>
      <c r="I29" s="43">
        <f>(H29/110)</f>
        <v>0</v>
      </c>
      <c r="J29" s="42">
        <v>0</v>
      </c>
      <c r="K29" s="43">
        <f>(J29/220)</f>
        <v>0</v>
      </c>
      <c r="L29" s="42">
        <v>0</v>
      </c>
      <c r="M29" s="43">
        <f>(L29/100)</f>
        <v>0</v>
      </c>
      <c r="N29" s="42">
        <v>0</v>
      </c>
      <c r="O29" s="43">
        <f>(N29/80)</f>
        <v>0</v>
      </c>
      <c r="P29" s="42">
        <v>0</v>
      </c>
      <c r="Q29" s="43">
        <f>(P29/100)</f>
        <v>0</v>
      </c>
      <c r="R29" s="32">
        <f>G29+I29+K29+M29+O29+Q29</f>
        <v>0</v>
      </c>
      <c r="S29" s="64">
        <v>1</v>
      </c>
    </row>
    <row r="30" spans="1:19" ht="12" customHeight="1">
      <c r="A30" s="64"/>
      <c r="B30" s="42"/>
      <c r="C30" s="42"/>
      <c r="D30" s="42"/>
      <c r="E30" s="42"/>
      <c r="F30" s="42">
        <v>0</v>
      </c>
      <c r="G30" s="43">
        <f>(F30/120)</f>
        <v>0</v>
      </c>
      <c r="H30" s="42">
        <v>0</v>
      </c>
      <c r="I30" s="43">
        <f>(H30/110)</f>
        <v>0</v>
      </c>
      <c r="J30" s="42">
        <v>0</v>
      </c>
      <c r="K30" s="43">
        <f>(J30/220)</f>
        <v>0</v>
      </c>
      <c r="L30" s="42">
        <v>0</v>
      </c>
      <c r="M30" s="43">
        <f>(L30/100)</f>
        <v>0</v>
      </c>
      <c r="N30" s="42">
        <v>0</v>
      </c>
      <c r="O30" s="43">
        <f>(N30/80)</f>
        <v>0</v>
      </c>
      <c r="P30" s="42">
        <v>0</v>
      </c>
      <c r="Q30" s="43">
        <f>(P30/100)</f>
        <v>0</v>
      </c>
      <c r="R30" s="32">
        <f>G30+I30+K30+M30+O30+Q30</f>
        <v>0</v>
      </c>
      <c r="S30" s="64">
        <v>2</v>
      </c>
    </row>
    <row r="31" spans="1:19" ht="12" customHeight="1">
      <c r="A31" s="64"/>
      <c r="B31" s="42"/>
      <c r="C31" s="42"/>
      <c r="D31" s="42"/>
      <c r="E31" s="42"/>
      <c r="F31" s="42">
        <v>0</v>
      </c>
      <c r="G31" s="43">
        <f>(F31/120)</f>
        <v>0</v>
      </c>
      <c r="H31" s="42">
        <v>0</v>
      </c>
      <c r="I31" s="43">
        <f>(H31/110)</f>
        <v>0</v>
      </c>
      <c r="J31" s="42">
        <v>0</v>
      </c>
      <c r="K31" s="43">
        <f>(J31/220)</f>
        <v>0</v>
      </c>
      <c r="L31" s="42">
        <v>0</v>
      </c>
      <c r="M31" s="43">
        <f>(L31/100)</f>
        <v>0</v>
      </c>
      <c r="N31" s="42">
        <v>0</v>
      </c>
      <c r="O31" s="43">
        <f>(N31/80)</f>
        <v>0</v>
      </c>
      <c r="P31" s="42">
        <v>0</v>
      </c>
      <c r="Q31" s="43">
        <f>(P31/100)</f>
        <v>0</v>
      </c>
      <c r="R31" s="32">
        <f>G31+I31+K31+M31+O31+Q31</f>
        <v>0</v>
      </c>
      <c r="S31" s="64">
        <v>3</v>
      </c>
    </row>
    <row r="32" spans="1:19" ht="12" customHeight="1">
      <c r="A32" s="42"/>
      <c r="B32" s="42"/>
      <c r="C32" s="42"/>
      <c r="D32" s="42"/>
      <c r="E32" s="42"/>
      <c r="F32" s="42">
        <v>0</v>
      </c>
      <c r="G32" s="43">
        <f>(F32/120)</f>
        <v>0</v>
      </c>
      <c r="H32" s="42">
        <v>0</v>
      </c>
      <c r="I32" s="43">
        <f>(H32/110)</f>
        <v>0</v>
      </c>
      <c r="J32" s="42">
        <v>0</v>
      </c>
      <c r="K32" s="43">
        <f>(J32/220)</f>
        <v>0</v>
      </c>
      <c r="L32" s="42">
        <v>0</v>
      </c>
      <c r="M32" s="43">
        <f>(L32/100)</f>
        <v>0</v>
      </c>
      <c r="N32" s="42">
        <v>0</v>
      </c>
      <c r="O32" s="43">
        <f>(N32/80)</f>
        <v>0</v>
      </c>
      <c r="P32" s="42">
        <v>0</v>
      </c>
      <c r="Q32" s="43">
        <f>(P32/250)</f>
        <v>0</v>
      </c>
      <c r="R32" s="32">
        <f>G32+I32+K32+M32+O32+Q32</f>
        <v>0</v>
      </c>
      <c r="S32" s="64">
        <v>4</v>
      </c>
    </row>
    <row r="33" spans="1:19" ht="12" customHeight="1">
      <c r="A33" s="42"/>
      <c r="B33" s="42"/>
      <c r="C33" s="42"/>
      <c r="D33" s="42"/>
      <c r="E33" s="42"/>
      <c r="F33" s="42">
        <v>0</v>
      </c>
      <c r="G33" s="43">
        <f>(F33/120)</f>
        <v>0</v>
      </c>
      <c r="H33" s="42">
        <v>0</v>
      </c>
      <c r="I33" s="43">
        <f>(H33/110)</f>
        <v>0</v>
      </c>
      <c r="J33" s="42">
        <v>0</v>
      </c>
      <c r="K33" s="43">
        <f>(J33/220)</f>
        <v>0</v>
      </c>
      <c r="L33" s="42">
        <v>0</v>
      </c>
      <c r="M33" s="43">
        <f>(L33/100)</f>
        <v>0</v>
      </c>
      <c r="N33" s="42">
        <v>0</v>
      </c>
      <c r="O33" s="43">
        <f>(N33/80)</f>
        <v>0</v>
      </c>
      <c r="P33" s="42">
        <v>0</v>
      </c>
      <c r="Q33" s="43">
        <f>(P33/250)</f>
        <v>0</v>
      </c>
      <c r="R33" s="32">
        <f>G33+I33+K33+M33+O33+Q33</f>
        <v>0</v>
      </c>
      <c r="S33" s="64">
        <v>5</v>
      </c>
    </row>
  </sheetData>
  <mergeCells count="18">
    <mergeCell ref="A1:E1"/>
    <mergeCell ref="F1:Q1"/>
    <mergeCell ref="A2:E2"/>
    <mergeCell ref="F2:G2"/>
    <mergeCell ref="H2:I2"/>
    <mergeCell ref="J2:K2"/>
    <mergeCell ref="L2:M2"/>
    <mergeCell ref="N2:O2"/>
    <mergeCell ref="P2:Q2"/>
    <mergeCell ref="F27:Q27"/>
    <mergeCell ref="R2:S2"/>
    <mergeCell ref="F10:Q10"/>
    <mergeCell ref="F11:G11"/>
    <mergeCell ref="H11:I11"/>
    <mergeCell ref="J11:K11"/>
    <mergeCell ref="L11:M11"/>
    <mergeCell ref="N11:O11"/>
    <mergeCell ref="P11:Q11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7"/>
  <sheetViews>
    <sheetView zoomScaleNormal="100" workbookViewId="0">
      <selection activeCell="P7" sqref="P7"/>
    </sheetView>
  </sheetViews>
  <sheetFormatPr defaultColWidth="9" defaultRowHeight="15"/>
  <cols>
    <col min="1" max="1" width="5.5703125" style="58" customWidth="1"/>
    <col min="2" max="2" width="9" style="58"/>
    <col min="3" max="3" width="10.28515625" style="58" customWidth="1"/>
    <col min="4" max="4" width="6.5703125" style="58" customWidth="1"/>
    <col min="5" max="5" width="7.28515625" style="58" customWidth="1"/>
    <col min="6" max="6" width="6.5703125" style="58" customWidth="1"/>
    <col min="7" max="7" width="7.28515625" style="58" customWidth="1"/>
    <col min="8" max="8" width="6.5703125" style="58" customWidth="1"/>
    <col min="9" max="9" width="7.28515625" style="58" customWidth="1"/>
    <col min="10" max="10" width="6.5703125" style="58" customWidth="1"/>
    <col min="11" max="11" width="7.28515625" style="58" customWidth="1"/>
    <col min="12" max="12" width="6.5703125" style="58" customWidth="1"/>
    <col min="13" max="13" width="7.28515625" style="58" customWidth="1"/>
    <col min="14" max="14" width="6.5703125" style="58" customWidth="1"/>
    <col min="15" max="15" width="7.7109375" style="58" customWidth="1"/>
    <col min="16" max="16" width="11.5703125" style="58" customWidth="1"/>
    <col min="17" max="17" width="5.85546875" style="58" customWidth="1"/>
    <col min="18" max="18" width="13.5703125" style="58" customWidth="1"/>
    <col min="19" max="1022" width="9" style="58"/>
    <col min="1023" max="1024" width="8.85546875" style="58" customWidth="1"/>
  </cols>
  <sheetData>
    <row r="1" spans="1:17" ht="12" customHeight="1">
      <c r="A1" s="86"/>
      <c r="B1" s="86"/>
      <c r="C1" s="86"/>
      <c r="D1" s="82" t="s">
        <v>116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42"/>
      <c r="Q1" s="42"/>
    </row>
    <row r="2" spans="1:17" ht="12" customHeight="1">
      <c r="A2" s="86" t="s">
        <v>117</v>
      </c>
      <c r="B2" s="86"/>
      <c r="C2" s="86"/>
      <c r="D2" s="84" t="s">
        <v>118</v>
      </c>
      <c r="E2" s="84"/>
      <c r="F2" s="85" t="s">
        <v>119</v>
      </c>
      <c r="G2" s="85"/>
      <c r="H2" s="84" t="s">
        <v>120</v>
      </c>
      <c r="I2" s="84"/>
      <c r="J2" s="85" t="s">
        <v>121</v>
      </c>
      <c r="K2" s="85"/>
      <c r="L2" s="84" t="s">
        <v>122</v>
      </c>
      <c r="M2" s="84"/>
      <c r="N2" s="85" t="s">
        <v>123</v>
      </c>
      <c r="O2" s="85"/>
      <c r="P2" s="83" t="s">
        <v>124</v>
      </c>
      <c r="Q2" s="83"/>
    </row>
    <row r="3" spans="1:17" ht="12" customHeight="1">
      <c r="A3" s="59" t="s">
        <v>125</v>
      </c>
      <c r="B3" s="60" t="s">
        <v>2</v>
      </c>
      <c r="C3" s="60" t="s">
        <v>3</v>
      </c>
      <c r="D3" s="61" t="s">
        <v>128</v>
      </c>
      <c r="E3" s="61" t="s">
        <v>25</v>
      </c>
      <c r="F3" s="62" t="s">
        <v>128</v>
      </c>
      <c r="G3" s="62" t="s">
        <v>25</v>
      </c>
      <c r="H3" s="61" t="s">
        <v>128</v>
      </c>
      <c r="I3" s="61" t="s">
        <v>25</v>
      </c>
      <c r="J3" s="62" t="s">
        <v>128</v>
      </c>
      <c r="K3" s="62" t="s">
        <v>25</v>
      </c>
      <c r="L3" s="61" t="s">
        <v>128</v>
      </c>
      <c r="M3" s="61" t="s">
        <v>25</v>
      </c>
      <c r="N3" s="62" t="s">
        <v>128</v>
      </c>
      <c r="O3" s="62" t="s">
        <v>25</v>
      </c>
      <c r="P3" s="63" t="s">
        <v>25</v>
      </c>
      <c r="Q3" s="59" t="s">
        <v>129</v>
      </c>
    </row>
    <row r="4" spans="1:17" ht="12" customHeight="1">
      <c r="A4" s="64">
        <v>1</v>
      </c>
      <c r="B4" s="42" t="s">
        <v>28</v>
      </c>
      <c r="C4" s="42" t="s">
        <v>31</v>
      </c>
      <c r="D4" s="42">
        <v>110</v>
      </c>
      <c r="E4" s="43">
        <f t="shared" ref="E4:E12" si="0">(D4/120)</f>
        <v>0.91666666666666663</v>
      </c>
      <c r="F4" s="42">
        <v>98</v>
      </c>
      <c r="G4" s="43">
        <f t="shared" ref="G4:G12" si="1">(F4/110)</f>
        <v>0.89090909090909087</v>
      </c>
      <c r="H4" s="42">
        <v>119</v>
      </c>
      <c r="I4" s="43">
        <f t="shared" ref="I4:I12" si="2">(H4/220)</f>
        <v>0.54090909090909089</v>
      </c>
      <c r="J4" s="42">
        <v>63</v>
      </c>
      <c r="K4" s="43">
        <f t="shared" ref="K4:K12" si="3">(J4/100)</f>
        <v>0.63</v>
      </c>
      <c r="L4" s="42">
        <v>75</v>
      </c>
      <c r="M4" s="43">
        <f t="shared" ref="M4:M12" si="4">(L4/80)</f>
        <v>0.9375</v>
      </c>
      <c r="N4" s="42">
        <v>35</v>
      </c>
      <c r="O4" s="43">
        <f t="shared" ref="O4:O12" si="5">(N4/100)</f>
        <v>0.35</v>
      </c>
      <c r="P4" s="32">
        <f t="shared" ref="P4:P12" si="6">E4+G4+I4+K4+M4+O4</f>
        <v>4.2659848484848482</v>
      </c>
      <c r="Q4" s="64" t="s">
        <v>139</v>
      </c>
    </row>
    <row r="5" spans="1:17" ht="12" customHeight="1">
      <c r="A5" s="64">
        <v>11</v>
      </c>
      <c r="B5" s="42" t="s">
        <v>26</v>
      </c>
      <c r="C5" s="42" t="s">
        <v>33</v>
      </c>
      <c r="D5" s="42">
        <v>110</v>
      </c>
      <c r="E5" s="43">
        <f t="shared" si="0"/>
        <v>0.91666666666666663</v>
      </c>
      <c r="F5" s="42">
        <v>86</v>
      </c>
      <c r="G5" s="43">
        <f t="shared" si="1"/>
        <v>0.78181818181818186</v>
      </c>
      <c r="H5" s="42">
        <v>71</v>
      </c>
      <c r="I5" s="43">
        <f t="shared" si="2"/>
        <v>0.32272727272727275</v>
      </c>
      <c r="J5" s="42">
        <v>77</v>
      </c>
      <c r="K5" s="43">
        <f t="shared" si="3"/>
        <v>0.77</v>
      </c>
      <c r="L5" s="42">
        <v>75</v>
      </c>
      <c r="M5" s="43">
        <f t="shared" si="4"/>
        <v>0.9375</v>
      </c>
      <c r="N5" s="42">
        <v>35</v>
      </c>
      <c r="O5" s="43">
        <f t="shared" si="5"/>
        <v>0.35</v>
      </c>
      <c r="P5" s="32">
        <f t="shared" si="6"/>
        <v>4.0787121212121216</v>
      </c>
      <c r="Q5" s="64" t="s">
        <v>140</v>
      </c>
    </row>
    <row r="6" spans="1:17" ht="12" customHeight="1">
      <c r="A6" s="64">
        <v>15</v>
      </c>
      <c r="B6" s="42" t="s">
        <v>42</v>
      </c>
      <c r="C6" s="42" t="s">
        <v>43</v>
      </c>
      <c r="D6" s="42">
        <v>101</v>
      </c>
      <c r="E6" s="43">
        <f t="shared" si="0"/>
        <v>0.84166666666666667</v>
      </c>
      <c r="F6" s="42">
        <v>86</v>
      </c>
      <c r="G6" s="43">
        <f t="shared" si="1"/>
        <v>0.78181818181818186</v>
      </c>
      <c r="H6" s="42">
        <v>106</v>
      </c>
      <c r="I6" s="43">
        <f t="shared" si="2"/>
        <v>0.48181818181818181</v>
      </c>
      <c r="J6" s="42">
        <v>39</v>
      </c>
      <c r="K6" s="43">
        <f t="shared" si="3"/>
        <v>0.39</v>
      </c>
      <c r="L6" s="42">
        <v>63</v>
      </c>
      <c r="M6" s="43">
        <f t="shared" si="4"/>
        <v>0.78749999999999998</v>
      </c>
      <c r="N6" s="42">
        <v>55</v>
      </c>
      <c r="O6" s="43">
        <f t="shared" si="5"/>
        <v>0.55000000000000004</v>
      </c>
      <c r="P6" s="32">
        <f t="shared" si="6"/>
        <v>3.8328030303030305</v>
      </c>
      <c r="Q6" s="64" t="s">
        <v>141</v>
      </c>
    </row>
    <row r="7" spans="1:17" ht="12" customHeight="1">
      <c r="A7" s="64">
        <v>22</v>
      </c>
      <c r="B7" s="42" t="s">
        <v>40</v>
      </c>
      <c r="C7" s="42" t="s">
        <v>41</v>
      </c>
      <c r="D7" s="42">
        <v>92</v>
      </c>
      <c r="E7" s="43">
        <f t="shared" si="0"/>
        <v>0.76666666666666672</v>
      </c>
      <c r="F7" s="42">
        <v>74</v>
      </c>
      <c r="G7" s="43">
        <f t="shared" si="1"/>
        <v>0.67272727272727273</v>
      </c>
      <c r="H7" s="42">
        <v>116</v>
      </c>
      <c r="I7" s="43">
        <f t="shared" si="2"/>
        <v>0.52727272727272723</v>
      </c>
      <c r="J7" s="42">
        <v>72</v>
      </c>
      <c r="K7" s="43">
        <f t="shared" si="3"/>
        <v>0.72</v>
      </c>
      <c r="L7" s="42">
        <v>60</v>
      </c>
      <c r="M7" s="43">
        <f t="shared" si="4"/>
        <v>0.75</v>
      </c>
      <c r="N7" s="42">
        <v>35</v>
      </c>
      <c r="O7" s="43">
        <f t="shared" si="5"/>
        <v>0.35</v>
      </c>
      <c r="P7" s="32">
        <f t="shared" si="6"/>
        <v>3.7866666666666666</v>
      </c>
      <c r="Q7" s="64" t="s">
        <v>142</v>
      </c>
    </row>
    <row r="8" spans="1:17" ht="12" customHeight="1">
      <c r="A8" s="64">
        <v>4</v>
      </c>
      <c r="B8" s="42" t="s">
        <v>28</v>
      </c>
      <c r="C8" s="42" t="s">
        <v>32</v>
      </c>
      <c r="D8" s="42">
        <v>109</v>
      </c>
      <c r="E8" s="43">
        <f t="shared" si="0"/>
        <v>0.90833333333333333</v>
      </c>
      <c r="F8" s="42">
        <v>99</v>
      </c>
      <c r="G8" s="43">
        <f t="shared" si="1"/>
        <v>0.9</v>
      </c>
      <c r="H8" s="42">
        <v>87</v>
      </c>
      <c r="I8" s="43">
        <f t="shared" si="2"/>
        <v>0.39545454545454545</v>
      </c>
      <c r="J8" s="42">
        <v>40</v>
      </c>
      <c r="K8" s="43">
        <f t="shared" si="3"/>
        <v>0.4</v>
      </c>
      <c r="L8" s="42">
        <v>60</v>
      </c>
      <c r="M8" s="43">
        <f t="shared" si="4"/>
        <v>0.75</v>
      </c>
      <c r="N8" s="42">
        <v>40</v>
      </c>
      <c r="O8" s="43">
        <f t="shared" si="5"/>
        <v>0.4</v>
      </c>
      <c r="P8" s="32">
        <f t="shared" si="6"/>
        <v>3.7537878787878785</v>
      </c>
      <c r="Q8" s="64" t="s">
        <v>143</v>
      </c>
    </row>
    <row r="9" spans="1:17" ht="12" customHeight="1">
      <c r="A9" s="64">
        <v>6</v>
      </c>
      <c r="B9" s="42" t="s">
        <v>28</v>
      </c>
      <c r="C9" s="42" t="s">
        <v>29</v>
      </c>
      <c r="D9" s="42">
        <v>108</v>
      </c>
      <c r="E9" s="43">
        <f t="shared" si="0"/>
        <v>0.9</v>
      </c>
      <c r="F9" s="42">
        <v>57</v>
      </c>
      <c r="G9" s="43">
        <f t="shared" si="1"/>
        <v>0.51818181818181819</v>
      </c>
      <c r="H9" s="42">
        <v>82</v>
      </c>
      <c r="I9" s="43">
        <f t="shared" si="2"/>
        <v>0.37272727272727274</v>
      </c>
      <c r="J9" s="42">
        <v>60</v>
      </c>
      <c r="K9" s="43">
        <f t="shared" si="3"/>
        <v>0.6</v>
      </c>
      <c r="L9" s="42">
        <v>65</v>
      </c>
      <c r="M9" s="43">
        <f t="shared" si="4"/>
        <v>0.8125</v>
      </c>
      <c r="N9" s="42">
        <v>50</v>
      </c>
      <c r="O9" s="43">
        <f t="shared" si="5"/>
        <v>0.5</v>
      </c>
      <c r="P9" s="32">
        <f t="shared" si="6"/>
        <v>3.7034090909090911</v>
      </c>
      <c r="Q9" s="64" t="s">
        <v>144</v>
      </c>
    </row>
    <row r="10" spans="1:17" ht="12" customHeight="1">
      <c r="A10" s="64">
        <v>7</v>
      </c>
      <c r="B10" s="42" t="s">
        <v>28</v>
      </c>
      <c r="C10" s="42" t="s">
        <v>58</v>
      </c>
      <c r="D10" s="42">
        <v>104</v>
      </c>
      <c r="E10" s="43">
        <f t="shared" si="0"/>
        <v>0.8666666666666667</v>
      </c>
      <c r="F10" s="42">
        <v>58</v>
      </c>
      <c r="G10" s="43">
        <f t="shared" si="1"/>
        <v>0.52727272727272723</v>
      </c>
      <c r="H10" s="42">
        <v>51</v>
      </c>
      <c r="I10" s="43">
        <f t="shared" si="2"/>
        <v>0.23181818181818181</v>
      </c>
      <c r="J10" s="42">
        <v>57</v>
      </c>
      <c r="K10" s="43">
        <f t="shared" si="3"/>
        <v>0.56999999999999995</v>
      </c>
      <c r="L10" s="42">
        <v>60</v>
      </c>
      <c r="M10" s="43">
        <f t="shared" si="4"/>
        <v>0.75</v>
      </c>
      <c r="N10" s="42">
        <v>45</v>
      </c>
      <c r="O10" s="43">
        <f t="shared" si="5"/>
        <v>0.45</v>
      </c>
      <c r="P10" s="32">
        <f t="shared" si="6"/>
        <v>3.395757575757576</v>
      </c>
      <c r="Q10" s="64" t="s">
        <v>145</v>
      </c>
    </row>
    <row r="11" spans="1:17" ht="12" customHeight="1">
      <c r="A11" s="64">
        <v>10</v>
      </c>
      <c r="B11" s="42" t="s">
        <v>146</v>
      </c>
      <c r="C11" s="42" t="s">
        <v>89</v>
      </c>
      <c r="D11" s="42">
        <v>97</v>
      </c>
      <c r="E11" s="43">
        <f t="shared" si="0"/>
        <v>0.80833333333333335</v>
      </c>
      <c r="F11" s="42">
        <v>39</v>
      </c>
      <c r="G11" s="43">
        <f t="shared" si="1"/>
        <v>0.35454545454545455</v>
      </c>
      <c r="H11" s="42">
        <v>70</v>
      </c>
      <c r="I11" s="43">
        <f t="shared" si="2"/>
        <v>0.31818181818181818</v>
      </c>
      <c r="J11" s="42">
        <v>70</v>
      </c>
      <c r="K11" s="43">
        <f t="shared" si="3"/>
        <v>0.7</v>
      </c>
      <c r="L11" s="42">
        <v>55</v>
      </c>
      <c r="M11" s="43">
        <f t="shared" si="4"/>
        <v>0.6875</v>
      </c>
      <c r="N11" s="42">
        <v>45</v>
      </c>
      <c r="O11" s="43">
        <f t="shared" si="5"/>
        <v>0.45</v>
      </c>
      <c r="P11" s="32">
        <f t="shared" si="6"/>
        <v>3.3185606060606059</v>
      </c>
      <c r="Q11" s="64" t="s">
        <v>147</v>
      </c>
    </row>
    <row r="12" spans="1:17" ht="12" customHeight="1">
      <c r="A12" s="64">
        <v>3</v>
      </c>
      <c r="B12" s="42" t="s">
        <v>48</v>
      </c>
      <c r="C12" s="42" t="s">
        <v>49</v>
      </c>
      <c r="D12" s="42">
        <v>83</v>
      </c>
      <c r="E12" s="43">
        <f t="shared" si="0"/>
        <v>0.69166666666666665</v>
      </c>
      <c r="F12" s="42">
        <v>11</v>
      </c>
      <c r="G12" s="43">
        <f t="shared" si="1"/>
        <v>0.1</v>
      </c>
      <c r="H12" s="42">
        <v>45</v>
      </c>
      <c r="I12" s="43">
        <f t="shared" si="2"/>
        <v>0.20454545454545456</v>
      </c>
      <c r="J12" s="42">
        <v>40</v>
      </c>
      <c r="K12" s="43">
        <f t="shared" si="3"/>
        <v>0.4</v>
      </c>
      <c r="L12" s="42">
        <v>37</v>
      </c>
      <c r="M12" s="43">
        <f t="shared" si="4"/>
        <v>0.46250000000000002</v>
      </c>
      <c r="N12" s="42">
        <v>60</v>
      </c>
      <c r="O12" s="43">
        <f t="shared" si="5"/>
        <v>0.6</v>
      </c>
      <c r="P12" s="32">
        <f t="shared" si="6"/>
        <v>2.4587121212121215</v>
      </c>
      <c r="Q12" s="64" t="s">
        <v>148</v>
      </c>
    </row>
    <row r="13" spans="1:17" s="66" customFormat="1" ht="12" customHeight="1">
      <c r="A13" s="65"/>
      <c r="E13" s="67"/>
      <c r="G13" s="67"/>
      <c r="I13" s="67"/>
      <c r="K13" s="67"/>
      <c r="M13" s="67"/>
      <c r="O13" s="67"/>
      <c r="P13" s="68"/>
      <c r="Q13" s="65"/>
    </row>
    <row r="14" spans="1:17" ht="12" customHeight="1">
      <c r="A14" s="64"/>
      <c r="B14" s="42"/>
      <c r="C14" s="42"/>
      <c r="D14" s="82" t="s">
        <v>130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32"/>
      <c r="Q14" s="64"/>
    </row>
    <row r="15" spans="1:17" ht="12" customHeight="1">
      <c r="A15" s="64"/>
      <c r="B15" s="42"/>
      <c r="C15" s="42"/>
      <c r="D15" s="84" t="s">
        <v>118</v>
      </c>
      <c r="E15" s="84"/>
      <c r="F15" s="85" t="s">
        <v>119</v>
      </c>
      <c r="G15" s="85"/>
      <c r="H15" s="84" t="s">
        <v>120</v>
      </c>
      <c r="I15" s="84"/>
      <c r="J15" s="85" t="s">
        <v>121</v>
      </c>
      <c r="K15" s="85"/>
      <c r="L15" s="84" t="s">
        <v>122</v>
      </c>
      <c r="M15" s="84"/>
      <c r="N15" s="85" t="s">
        <v>133</v>
      </c>
      <c r="O15" s="85"/>
      <c r="P15" s="32"/>
      <c r="Q15" s="64"/>
    </row>
    <row r="16" spans="1:17" ht="12" customHeight="1">
      <c r="A16" s="59" t="s">
        <v>125</v>
      </c>
      <c r="B16" s="60" t="s">
        <v>2</v>
      </c>
      <c r="C16" s="60" t="s">
        <v>3</v>
      </c>
      <c r="D16" s="61" t="s">
        <v>128</v>
      </c>
      <c r="E16" s="61" t="s">
        <v>25</v>
      </c>
      <c r="F16" s="62" t="s">
        <v>128</v>
      </c>
      <c r="G16" s="62" t="s">
        <v>25</v>
      </c>
      <c r="H16" s="61" t="s">
        <v>128</v>
      </c>
      <c r="I16" s="61" t="s">
        <v>25</v>
      </c>
      <c r="J16" s="62" t="s">
        <v>128</v>
      </c>
      <c r="K16" s="62" t="s">
        <v>25</v>
      </c>
      <c r="L16" s="61" t="s">
        <v>128</v>
      </c>
      <c r="M16" s="61" t="s">
        <v>25</v>
      </c>
      <c r="N16" s="62" t="s">
        <v>128</v>
      </c>
      <c r="O16" s="62" t="s">
        <v>25</v>
      </c>
      <c r="P16" s="63" t="s">
        <v>25</v>
      </c>
      <c r="Q16" s="59" t="s">
        <v>129</v>
      </c>
    </row>
    <row r="17" spans="1:17" ht="12" customHeight="1">
      <c r="A17" s="64">
        <v>17</v>
      </c>
      <c r="B17" s="42" t="s">
        <v>44</v>
      </c>
      <c r="C17" s="42" t="s">
        <v>70</v>
      </c>
      <c r="D17" s="42">
        <v>112</v>
      </c>
      <c r="E17" s="43">
        <f t="shared" ref="E17:E30" si="7">(D17/120)</f>
        <v>0.93333333333333335</v>
      </c>
      <c r="F17" s="42">
        <v>84</v>
      </c>
      <c r="G17" s="43">
        <f t="shared" ref="G17:G30" si="8">(F17/110)</f>
        <v>0.76363636363636367</v>
      </c>
      <c r="H17" s="42">
        <v>49</v>
      </c>
      <c r="I17" s="43">
        <f t="shared" ref="I17:I30" si="9">(H17/220)</f>
        <v>0.22272727272727272</v>
      </c>
      <c r="J17" s="42">
        <v>53</v>
      </c>
      <c r="K17" s="43">
        <f t="shared" ref="K17:K30" si="10">(J17/100)</f>
        <v>0.53</v>
      </c>
      <c r="L17" s="42">
        <v>75</v>
      </c>
      <c r="M17" s="43">
        <f t="shared" ref="M17:M30" si="11">(L17/80)</f>
        <v>0.9375</v>
      </c>
      <c r="N17" s="42">
        <v>160</v>
      </c>
      <c r="O17" s="43">
        <f t="shared" ref="O17:O30" si="12">(N17/250)</f>
        <v>0.64</v>
      </c>
      <c r="P17" s="32">
        <f t="shared" ref="P17:P30" si="13">E17+G17+I17+K17+M17+O17</f>
        <v>4.0271969696969698</v>
      </c>
      <c r="Q17" s="64" t="s">
        <v>139</v>
      </c>
    </row>
    <row r="18" spans="1:17" ht="12" customHeight="1">
      <c r="A18" s="64">
        <v>2</v>
      </c>
      <c r="B18" s="42" t="s">
        <v>38</v>
      </c>
      <c r="C18" s="42" t="s">
        <v>39</v>
      </c>
      <c r="D18" s="42">
        <v>102</v>
      </c>
      <c r="E18" s="43">
        <f t="shared" si="7"/>
        <v>0.85</v>
      </c>
      <c r="F18" s="42">
        <v>53</v>
      </c>
      <c r="G18" s="43">
        <f t="shared" si="8"/>
        <v>0.48181818181818181</v>
      </c>
      <c r="H18" s="42">
        <v>119</v>
      </c>
      <c r="I18" s="43">
        <f t="shared" si="9"/>
        <v>0.54090909090909089</v>
      </c>
      <c r="J18" s="42">
        <v>67</v>
      </c>
      <c r="K18" s="43">
        <f t="shared" si="10"/>
        <v>0.67</v>
      </c>
      <c r="L18" s="42">
        <v>73</v>
      </c>
      <c r="M18" s="43">
        <f t="shared" si="11"/>
        <v>0.91249999999999998</v>
      </c>
      <c r="N18" s="42">
        <v>140</v>
      </c>
      <c r="O18" s="43">
        <f t="shared" si="12"/>
        <v>0.56000000000000005</v>
      </c>
      <c r="P18" s="32">
        <f t="shared" si="13"/>
        <v>4.0152272727272731</v>
      </c>
      <c r="Q18" s="64" t="s">
        <v>140</v>
      </c>
    </row>
    <row r="19" spans="1:17" ht="12" customHeight="1">
      <c r="A19" s="64">
        <v>9</v>
      </c>
      <c r="B19" s="42" t="s">
        <v>68</v>
      </c>
      <c r="C19" s="42" t="s">
        <v>69</v>
      </c>
      <c r="D19" s="42">
        <v>96</v>
      </c>
      <c r="E19" s="43">
        <f t="shared" si="7"/>
        <v>0.8</v>
      </c>
      <c r="F19" s="42">
        <v>90</v>
      </c>
      <c r="G19" s="43">
        <f t="shared" si="8"/>
        <v>0.81818181818181823</v>
      </c>
      <c r="H19" s="42">
        <v>71</v>
      </c>
      <c r="I19" s="43">
        <f t="shared" si="9"/>
        <v>0.32272727272727275</v>
      </c>
      <c r="J19" s="42">
        <v>36</v>
      </c>
      <c r="K19" s="43">
        <f t="shared" si="10"/>
        <v>0.36</v>
      </c>
      <c r="L19" s="42">
        <v>62</v>
      </c>
      <c r="M19" s="43">
        <f t="shared" si="11"/>
        <v>0.77500000000000002</v>
      </c>
      <c r="N19" s="42">
        <v>230</v>
      </c>
      <c r="O19" s="43">
        <f t="shared" si="12"/>
        <v>0.92</v>
      </c>
      <c r="P19" s="32">
        <f t="shared" si="13"/>
        <v>3.9959090909090906</v>
      </c>
      <c r="Q19" s="64" t="s">
        <v>141</v>
      </c>
    </row>
    <row r="20" spans="1:17" ht="12" customHeight="1">
      <c r="A20" s="64">
        <v>23</v>
      </c>
      <c r="B20" s="42" t="s">
        <v>71</v>
      </c>
      <c r="C20" s="42" t="s">
        <v>72</v>
      </c>
      <c r="D20" s="42">
        <v>111</v>
      </c>
      <c r="E20" s="43">
        <f t="shared" si="7"/>
        <v>0.92500000000000004</v>
      </c>
      <c r="F20" s="42">
        <v>87</v>
      </c>
      <c r="G20" s="43">
        <f t="shared" si="8"/>
        <v>0.79090909090909089</v>
      </c>
      <c r="H20" s="42">
        <v>43</v>
      </c>
      <c r="I20" s="43">
        <f t="shared" si="9"/>
        <v>0.19545454545454546</v>
      </c>
      <c r="J20" s="42">
        <v>57</v>
      </c>
      <c r="K20" s="43">
        <f t="shared" si="10"/>
        <v>0.56999999999999995</v>
      </c>
      <c r="L20" s="42">
        <v>60</v>
      </c>
      <c r="M20" s="43">
        <f t="shared" si="11"/>
        <v>0.75</v>
      </c>
      <c r="N20" s="42">
        <v>160</v>
      </c>
      <c r="O20" s="43">
        <f t="shared" si="12"/>
        <v>0.64</v>
      </c>
      <c r="P20" s="32">
        <f t="shared" si="13"/>
        <v>3.8713636363636366</v>
      </c>
      <c r="Q20" s="64" t="s">
        <v>142</v>
      </c>
    </row>
    <row r="21" spans="1:17" ht="12" customHeight="1">
      <c r="A21" s="64">
        <v>18</v>
      </c>
      <c r="B21" s="42" t="s">
        <v>28</v>
      </c>
      <c r="C21" s="42" t="s">
        <v>81</v>
      </c>
      <c r="D21" s="42">
        <v>108</v>
      </c>
      <c r="E21" s="43">
        <f t="shared" si="7"/>
        <v>0.9</v>
      </c>
      <c r="F21" s="42">
        <v>51</v>
      </c>
      <c r="G21" s="43">
        <f t="shared" si="8"/>
        <v>0.46363636363636362</v>
      </c>
      <c r="H21" s="42">
        <v>74</v>
      </c>
      <c r="I21" s="43">
        <f t="shared" si="9"/>
        <v>0.33636363636363636</v>
      </c>
      <c r="J21" s="42">
        <v>53</v>
      </c>
      <c r="K21" s="43">
        <f t="shared" si="10"/>
        <v>0.53</v>
      </c>
      <c r="L21" s="42">
        <v>65</v>
      </c>
      <c r="M21" s="43">
        <f t="shared" si="11"/>
        <v>0.8125</v>
      </c>
      <c r="N21" s="42">
        <v>130</v>
      </c>
      <c r="O21" s="43">
        <f t="shared" si="12"/>
        <v>0.52</v>
      </c>
      <c r="P21" s="32">
        <f t="shared" si="13"/>
        <v>3.5625000000000004</v>
      </c>
      <c r="Q21" s="64" t="s">
        <v>143</v>
      </c>
    </row>
    <row r="22" spans="1:17" ht="12" customHeight="1">
      <c r="A22" s="64">
        <v>25</v>
      </c>
      <c r="B22" s="42" t="s">
        <v>77</v>
      </c>
      <c r="C22" s="42" t="s">
        <v>78</v>
      </c>
      <c r="D22" s="42">
        <v>112</v>
      </c>
      <c r="E22" s="43">
        <f t="shared" si="7"/>
        <v>0.93333333333333335</v>
      </c>
      <c r="F22" s="42">
        <v>51</v>
      </c>
      <c r="G22" s="43">
        <f t="shared" si="8"/>
        <v>0.46363636363636362</v>
      </c>
      <c r="H22" s="42">
        <v>77</v>
      </c>
      <c r="I22" s="43">
        <f t="shared" si="9"/>
        <v>0.35</v>
      </c>
      <c r="J22" s="42">
        <v>33</v>
      </c>
      <c r="K22" s="43">
        <f t="shared" si="10"/>
        <v>0.33</v>
      </c>
      <c r="L22" s="42">
        <v>60</v>
      </c>
      <c r="M22" s="43">
        <f t="shared" si="11"/>
        <v>0.75</v>
      </c>
      <c r="N22" s="42">
        <v>150</v>
      </c>
      <c r="O22" s="43">
        <f t="shared" si="12"/>
        <v>0.6</v>
      </c>
      <c r="P22" s="32">
        <f t="shared" si="13"/>
        <v>3.4269696969696972</v>
      </c>
      <c r="Q22" s="64" t="s">
        <v>144</v>
      </c>
    </row>
    <row r="23" spans="1:17" ht="12" customHeight="1">
      <c r="A23" s="64">
        <v>14</v>
      </c>
      <c r="B23" s="42" t="s">
        <v>28</v>
      </c>
      <c r="C23" s="42" t="s">
        <v>32</v>
      </c>
      <c r="D23" s="42">
        <v>94</v>
      </c>
      <c r="E23" s="43">
        <f t="shared" si="7"/>
        <v>0.78333333333333333</v>
      </c>
      <c r="F23" s="42">
        <v>62</v>
      </c>
      <c r="G23" s="43">
        <f t="shared" si="8"/>
        <v>0.5636363636363636</v>
      </c>
      <c r="H23" s="42">
        <v>103</v>
      </c>
      <c r="I23" s="43">
        <f t="shared" si="9"/>
        <v>0.4681818181818182</v>
      </c>
      <c r="J23" s="42">
        <v>27</v>
      </c>
      <c r="K23" s="43">
        <f t="shared" si="10"/>
        <v>0.27</v>
      </c>
      <c r="L23" s="42">
        <v>56</v>
      </c>
      <c r="M23" s="43">
        <f t="shared" si="11"/>
        <v>0.7</v>
      </c>
      <c r="N23" s="42">
        <v>120</v>
      </c>
      <c r="O23" s="43">
        <f t="shared" si="12"/>
        <v>0.48</v>
      </c>
      <c r="P23" s="32">
        <f t="shared" si="13"/>
        <v>3.2651515151515151</v>
      </c>
      <c r="Q23" s="64" t="s">
        <v>145</v>
      </c>
    </row>
    <row r="24" spans="1:17" ht="12" customHeight="1">
      <c r="A24" s="64">
        <v>19</v>
      </c>
      <c r="B24" s="42" t="s">
        <v>34</v>
      </c>
      <c r="C24" s="42" t="s">
        <v>86</v>
      </c>
      <c r="D24" s="42">
        <v>103</v>
      </c>
      <c r="E24" s="43">
        <f t="shared" si="7"/>
        <v>0.85833333333333328</v>
      </c>
      <c r="F24" s="42">
        <v>62</v>
      </c>
      <c r="G24" s="43">
        <f t="shared" si="8"/>
        <v>0.5636363636363636</v>
      </c>
      <c r="H24" s="42">
        <v>87</v>
      </c>
      <c r="I24" s="43">
        <f t="shared" si="9"/>
        <v>0.39545454545454545</v>
      </c>
      <c r="J24" s="42">
        <v>45</v>
      </c>
      <c r="K24" s="43">
        <f t="shared" si="10"/>
        <v>0.45</v>
      </c>
      <c r="L24" s="42">
        <v>45</v>
      </c>
      <c r="M24" s="43">
        <f t="shared" si="11"/>
        <v>0.5625</v>
      </c>
      <c r="N24" s="42">
        <v>100</v>
      </c>
      <c r="O24" s="43">
        <f t="shared" si="12"/>
        <v>0.4</v>
      </c>
      <c r="P24" s="32">
        <f t="shared" si="13"/>
        <v>3.2299242424242425</v>
      </c>
      <c r="Q24" s="64" t="s">
        <v>147</v>
      </c>
    </row>
    <row r="25" spans="1:17" ht="12" customHeight="1">
      <c r="A25" s="64">
        <v>13</v>
      </c>
      <c r="B25" s="42" t="s">
        <v>48</v>
      </c>
      <c r="C25" s="42" t="s">
        <v>49</v>
      </c>
      <c r="D25" s="42">
        <v>96</v>
      </c>
      <c r="E25" s="43">
        <f t="shared" si="7"/>
        <v>0.8</v>
      </c>
      <c r="F25" s="42">
        <v>51</v>
      </c>
      <c r="G25" s="43">
        <f t="shared" si="8"/>
        <v>0.46363636363636362</v>
      </c>
      <c r="H25" s="42">
        <v>52</v>
      </c>
      <c r="I25" s="43">
        <f t="shared" si="9"/>
        <v>0.23636363636363636</v>
      </c>
      <c r="J25" s="42">
        <v>58</v>
      </c>
      <c r="K25" s="43">
        <f t="shared" si="10"/>
        <v>0.57999999999999996</v>
      </c>
      <c r="L25" s="42">
        <v>38</v>
      </c>
      <c r="M25" s="43">
        <f t="shared" si="11"/>
        <v>0.47499999999999998</v>
      </c>
      <c r="N25" s="42">
        <v>120</v>
      </c>
      <c r="O25" s="43">
        <f t="shared" si="12"/>
        <v>0.48</v>
      </c>
      <c r="P25" s="32">
        <f t="shared" si="13"/>
        <v>3.0350000000000001</v>
      </c>
      <c r="Q25" s="64" t="s">
        <v>148</v>
      </c>
    </row>
    <row r="26" spans="1:17" ht="12" customHeight="1">
      <c r="A26" s="64">
        <v>21</v>
      </c>
      <c r="B26" s="42" t="s">
        <v>28</v>
      </c>
      <c r="C26" s="42" t="s">
        <v>31</v>
      </c>
      <c r="D26" s="42">
        <v>83</v>
      </c>
      <c r="E26" s="43">
        <f t="shared" si="7"/>
        <v>0.69166666666666665</v>
      </c>
      <c r="F26" s="42">
        <v>21</v>
      </c>
      <c r="G26" s="43">
        <f t="shared" si="8"/>
        <v>0.19090909090909092</v>
      </c>
      <c r="H26" s="42">
        <v>66</v>
      </c>
      <c r="I26" s="43">
        <f t="shared" si="9"/>
        <v>0.3</v>
      </c>
      <c r="J26" s="42">
        <v>63</v>
      </c>
      <c r="K26" s="43">
        <f t="shared" si="10"/>
        <v>0.63</v>
      </c>
      <c r="L26" s="42">
        <v>55</v>
      </c>
      <c r="M26" s="43">
        <f t="shared" si="11"/>
        <v>0.6875</v>
      </c>
      <c r="N26" s="42">
        <v>130</v>
      </c>
      <c r="O26" s="43">
        <f t="shared" si="12"/>
        <v>0.52</v>
      </c>
      <c r="P26" s="32">
        <f t="shared" si="13"/>
        <v>3.0200757575757575</v>
      </c>
      <c r="Q26" s="64" t="s">
        <v>149</v>
      </c>
    </row>
    <row r="27" spans="1:17" ht="12" customHeight="1">
      <c r="A27" s="64">
        <v>8</v>
      </c>
      <c r="B27" s="42" t="s">
        <v>48</v>
      </c>
      <c r="C27" s="42" t="s">
        <v>73</v>
      </c>
      <c r="D27" s="42">
        <v>80</v>
      </c>
      <c r="E27" s="43">
        <f t="shared" si="7"/>
        <v>0.66666666666666663</v>
      </c>
      <c r="F27" s="42">
        <v>81</v>
      </c>
      <c r="G27" s="43">
        <f t="shared" si="8"/>
        <v>0.73636363636363633</v>
      </c>
      <c r="H27" s="42">
        <v>12</v>
      </c>
      <c r="I27" s="43">
        <f t="shared" si="9"/>
        <v>5.4545454545454543E-2</v>
      </c>
      <c r="J27" s="42">
        <v>44</v>
      </c>
      <c r="K27" s="43">
        <f t="shared" si="10"/>
        <v>0.44</v>
      </c>
      <c r="L27" s="42">
        <v>67</v>
      </c>
      <c r="M27" s="43">
        <f t="shared" si="11"/>
        <v>0.83750000000000002</v>
      </c>
      <c r="N27" s="42">
        <v>70</v>
      </c>
      <c r="O27" s="43">
        <f t="shared" si="12"/>
        <v>0.28000000000000003</v>
      </c>
      <c r="P27" s="32">
        <f t="shared" si="13"/>
        <v>3.0150757575757572</v>
      </c>
      <c r="Q27" s="64" t="s">
        <v>150</v>
      </c>
    </row>
    <row r="28" spans="1:17" ht="12" customHeight="1">
      <c r="A28" s="64">
        <v>26</v>
      </c>
      <c r="B28" s="42" t="s">
        <v>61</v>
      </c>
      <c r="C28" s="42" t="s">
        <v>80</v>
      </c>
      <c r="D28" s="42">
        <v>105</v>
      </c>
      <c r="E28" s="43">
        <f t="shared" si="7"/>
        <v>0.875</v>
      </c>
      <c r="F28" s="42">
        <v>56</v>
      </c>
      <c r="G28" s="43">
        <f t="shared" si="8"/>
        <v>0.50909090909090904</v>
      </c>
      <c r="H28" s="42">
        <v>63</v>
      </c>
      <c r="I28" s="43">
        <f t="shared" si="9"/>
        <v>0.28636363636363638</v>
      </c>
      <c r="J28" s="42">
        <v>32</v>
      </c>
      <c r="K28" s="43">
        <f t="shared" si="10"/>
        <v>0.32</v>
      </c>
      <c r="L28" s="42">
        <v>47</v>
      </c>
      <c r="M28" s="43">
        <f t="shared" si="11"/>
        <v>0.58750000000000002</v>
      </c>
      <c r="N28" s="42">
        <v>70</v>
      </c>
      <c r="O28" s="43">
        <f t="shared" si="12"/>
        <v>0.28000000000000003</v>
      </c>
      <c r="P28" s="32">
        <f t="shared" si="13"/>
        <v>2.8579545454545459</v>
      </c>
      <c r="Q28" s="64" t="s">
        <v>151</v>
      </c>
    </row>
    <row r="29" spans="1:17" ht="12" customHeight="1">
      <c r="A29" s="64">
        <v>16</v>
      </c>
      <c r="B29" s="42" t="s">
        <v>28</v>
      </c>
      <c r="C29" s="42" t="s">
        <v>74</v>
      </c>
      <c r="D29" s="42">
        <v>78</v>
      </c>
      <c r="E29" s="43">
        <f t="shared" si="7"/>
        <v>0.65</v>
      </c>
      <c r="F29" s="42">
        <v>35</v>
      </c>
      <c r="G29" s="43">
        <f t="shared" si="8"/>
        <v>0.31818181818181818</v>
      </c>
      <c r="H29" s="42">
        <v>54</v>
      </c>
      <c r="I29" s="43">
        <f t="shared" si="9"/>
        <v>0.24545454545454545</v>
      </c>
      <c r="J29" s="42">
        <v>35</v>
      </c>
      <c r="K29" s="43">
        <f t="shared" si="10"/>
        <v>0.35</v>
      </c>
      <c r="L29" s="42">
        <v>51</v>
      </c>
      <c r="M29" s="43">
        <f t="shared" si="11"/>
        <v>0.63749999999999996</v>
      </c>
      <c r="N29" s="42">
        <v>110</v>
      </c>
      <c r="O29" s="43">
        <f t="shared" si="12"/>
        <v>0.44</v>
      </c>
      <c r="P29" s="32">
        <f t="shared" si="13"/>
        <v>2.6411363636363636</v>
      </c>
      <c r="Q29" s="64" t="s">
        <v>152</v>
      </c>
    </row>
    <row r="30" spans="1:17" ht="12" customHeight="1">
      <c r="A30" s="64">
        <v>20</v>
      </c>
      <c r="B30" s="42" t="s">
        <v>38</v>
      </c>
      <c r="C30" s="42" t="s">
        <v>153</v>
      </c>
      <c r="D30" s="42">
        <v>44</v>
      </c>
      <c r="E30" s="43">
        <f t="shared" si="7"/>
        <v>0.36666666666666664</v>
      </c>
      <c r="F30" s="42">
        <v>0</v>
      </c>
      <c r="G30" s="43">
        <f t="shared" si="8"/>
        <v>0</v>
      </c>
      <c r="H30" s="42">
        <v>15</v>
      </c>
      <c r="I30" s="43">
        <f t="shared" si="9"/>
        <v>6.8181818181818177E-2</v>
      </c>
      <c r="J30" s="42">
        <v>5</v>
      </c>
      <c r="K30" s="43">
        <f t="shared" si="10"/>
        <v>0.05</v>
      </c>
      <c r="L30" s="42">
        <v>19</v>
      </c>
      <c r="M30" s="43">
        <f t="shared" si="11"/>
        <v>0.23749999999999999</v>
      </c>
      <c r="N30" s="42">
        <v>40</v>
      </c>
      <c r="O30" s="43">
        <f t="shared" si="12"/>
        <v>0.16</v>
      </c>
      <c r="P30" s="32">
        <f t="shared" si="13"/>
        <v>0.88234848484848483</v>
      </c>
      <c r="Q30" s="64" t="s">
        <v>154</v>
      </c>
    </row>
    <row r="31" spans="1:17" s="66" customFormat="1" ht="12" customHeight="1"/>
    <row r="32" spans="1:17" ht="12" customHeight="1">
      <c r="A32" s="64"/>
      <c r="B32" s="42"/>
      <c r="C32" s="42"/>
      <c r="D32" s="82" t="s">
        <v>131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32"/>
      <c r="Q32" s="64"/>
    </row>
    <row r="33" spans="1:17" ht="12" customHeight="1">
      <c r="A33" s="59" t="s">
        <v>125</v>
      </c>
      <c r="B33" s="60" t="s">
        <v>2</v>
      </c>
      <c r="C33" s="60" t="s">
        <v>3</v>
      </c>
      <c r="D33" s="61" t="s">
        <v>128</v>
      </c>
      <c r="E33" s="61" t="s">
        <v>25</v>
      </c>
      <c r="F33" s="62" t="s">
        <v>128</v>
      </c>
      <c r="G33" s="62" t="s">
        <v>25</v>
      </c>
      <c r="H33" s="61" t="s">
        <v>128</v>
      </c>
      <c r="I33" s="61" t="s">
        <v>25</v>
      </c>
      <c r="J33" s="62" t="s">
        <v>128</v>
      </c>
      <c r="K33" s="62" t="s">
        <v>25</v>
      </c>
      <c r="L33" s="61" t="s">
        <v>128</v>
      </c>
      <c r="M33" s="61" t="s">
        <v>25</v>
      </c>
      <c r="N33" s="62" t="s">
        <v>128</v>
      </c>
      <c r="O33" s="62" t="s">
        <v>25</v>
      </c>
      <c r="P33" s="63" t="s">
        <v>25</v>
      </c>
      <c r="Q33" s="59" t="s">
        <v>129</v>
      </c>
    </row>
    <row r="34" spans="1:17" ht="12" customHeight="1">
      <c r="A34" s="64">
        <v>5</v>
      </c>
      <c r="B34" s="42" t="s">
        <v>65</v>
      </c>
      <c r="C34" s="42" t="s">
        <v>108</v>
      </c>
      <c r="D34" s="42">
        <v>101</v>
      </c>
      <c r="E34" s="43">
        <f>(D34/120)</f>
        <v>0.84166666666666667</v>
      </c>
      <c r="F34" s="42">
        <v>62</v>
      </c>
      <c r="G34" s="43">
        <f>(F34/110)</f>
        <v>0.5636363636363636</v>
      </c>
      <c r="H34" s="42">
        <v>39</v>
      </c>
      <c r="I34" s="43">
        <f>(H34/220)</f>
        <v>0.17727272727272728</v>
      </c>
      <c r="J34" s="42">
        <v>86</v>
      </c>
      <c r="K34" s="43">
        <f>(J34/100)</f>
        <v>0.86</v>
      </c>
      <c r="L34" s="42">
        <v>65</v>
      </c>
      <c r="M34" s="43">
        <f>(L34/80)</f>
        <v>0.8125</v>
      </c>
      <c r="N34" s="42">
        <v>30</v>
      </c>
      <c r="O34" s="43">
        <f>(N34/100)</f>
        <v>0.3</v>
      </c>
      <c r="P34" s="32">
        <f>E34+G34+I34+K34+M34+O34</f>
        <v>3.5550757575757572</v>
      </c>
      <c r="Q34" s="64" t="s">
        <v>139</v>
      </c>
    </row>
    <row r="35" spans="1:17" ht="12" customHeight="1">
      <c r="A35" s="64">
        <v>12</v>
      </c>
      <c r="B35" s="42" t="s">
        <v>28</v>
      </c>
      <c r="C35" s="42" t="s">
        <v>109</v>
      </c>
      <c r="D35" s="42">
        <v>84</v>
      </c>
      <c r="E35" s="43">
        <f>(D35/120)</f>
        <v>0.7</v>
      </c>
      <c r="F35" s="42">
        <v>70</v>
      </c>
      <c r="G35" s="43">
        <f>(F35/110)</f>
        <v>0.63636363636363635</v>
      </c>
      <c r="H35" s="42">
        <v>53</v>
      </c>
      <c r="I35" s="43">
        <f>(H35/220)</f>
        <v>0.24090909090909091</v>
      </c>
      <c r="J35" s="42">
        <v>79</v>
      </c>
      <c r="K35" s="43">
        <f>(J35/100)</f>
        <v>0.79</v>
      </c>
      <c r="L35" s="42">
        <v>45</v>
      </c>
      <c r="M35" s="43">
        <f>(L35/80)</f>
        <v>0.5625</v>
      </c>
      <c r="N35" s="42">
        <v>55</v>
      </c>
      <c r="O35" s="43">
        <f>(N35/100)</f>
        <v>0.55000000000000004</v>
      </c>
      <c r="P35" s="32">
        <f>E35+G35+I35+K35+M35+O35</f>
        <v>3.479772727272727</v>
      </c>
      <c r="Q35" s="64" t="s">
        <v>140</v>
      </c>
    </row>
    <row r="37" spans="1:17">
      <c r="O37" s="43"/>
    </row>
  </sheetData>
  <mergeCells count="18">
    <mergeCell ref="A1:C1"/>
    <mergeCell ref="D1:O1"/>
    <mergeCell ref="A2:C2"/>
    <mergeCell ref="D2:E2"/>
    <mergeCell ref="F2:G2"/>
    <mergeCell ref="H2:I2"/>
    <mergeCell ref="J2:K2"/>
    <mergeCell ref="L2:M2"/>
    <mergeCell ref="N2:O2"/>
    <mergeCell ref="D32:O32"/>
    <mergeCell ref="P2:Q2"/>
    <mergeCell ref="D14:O14"/>
    <mergeCell ref="D15:E15"/>
    <mergeCell ref="F15:G15"/>
    <mergeCell ref="H15:I15"/>
    <mergeCell ref="J15:K15"/>
    <mergeCell ref="L15:M15"/>
    <mergeCell ref="N15:O15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rozpis</vt:lpstr>
      <vt:lpstr>Průběžné výsledky</vt:lpstr>
      <vt:lpstr>I. Varnsdorf</vt:lpstr>
      <vt:lpstr>II. Žalany</vt:lpstr>
      <vt:lpstr>III. Kadaň</vt:lpstr>
      <vt:lpstr>IV. Nečichy</vt:lpstr>
      <vt:lpstr>V. Skalice u Č Lípy</vt:lpstr>
      <vt:lpstr>VI. Žalany</vt:lpstr>
      <vt:lpstr>VII. Kadaň</vt:lpstr>
      <vt:lpstr>VIII. Skalice u Č Lípy</vt:lpstr>
      <vt:lpstr>IX. Nečichy</vt:lpstr>
      <vt:lpstr>X. Varnsdorf finále</vt:lpstr>
      <vt:lpstr>'Průběžné výsledky'!Excel_BuiltIn__FilterDatabase</vt:lpstr>
      <vt:lpstr>rozpis!Názvy_tisku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Jaroslav Hlavata</dc:creator>
  <dc:description/>
  <cp:lastModifiedBy>Uživatel systému Windows</cp:lastModifiedBy>
  <cp:revision>60</cp:revision>
  <cp:lastPrinted>2022-08-04T18:35:00Z</cp:lastPrinted>
  <dcterms:created xsi:type="dcterms:W3CDTF">2020-05-18T13:54:18Z</dcterms:created>
  <dcterms:modified xsi:type="dcterms:W3CDTF">2022-10-15T10:19:46Z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