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irtual\wwwroot\files\"/>
    </mc:Choice>
  </mc:AlternateContent>
  <bookViews>
    <workbookView xWindow="0" yWindow="0" windowWidth="28800" windowHeight="12435" tabRatio="500"/>
  </bookViews>
  <sheets>
    <sheet name="Průběžné výsledky" sheetId="1" r:id="rId1"/>
    <sheet name="IV. Varnsdorf" sheetId="2" r:id="rId2"/>
    <sheet name="Žalany V." sheetId="3" r:id="rId3"/>
    <sheet name="VI. Varnsdorf" sheetId="4" r:id="rId4"/>
    <sheet name="VII. Nečichy" sheetId="5" r:id="rId5"/>
    <sheet name="VIII. Skalice" sheetId="6" r:id="rId6"/>
  </sheets>
  <definedNames>
    <definedName name="_FilterDatabase_0" localSheetId="3">'VI. Varnsdorf'!$A$16:$R$20</definedName>
    <definedName name="_FilterDatabase_0" localSheetId="4">'VII. Nečichy'!$A$20:$R$24</definedName>
    <definedName name="_FilterDatabase_0_0" localSheetId="3">'VI. Varnsdorf'!$A$16:$R$20</definedName>
    <definedName name="_FilterDatabase_0_0" localSheetId="4">'VII. Nečichy'!$A$20:$R$24</definedName>
    <definedName name="_xlnm._FilterDatabase" localSheetId="3">'VI. Varnsdorf'!$A$16:$R$20</definedName>
    <definedName name="_xlnm._FilterDatabase" localSheetId="4">'VII. Nečichy'!$A$20:$R$24</definedName>
    <definedName name="Excel_BuiltIn__FilterDatabase" localSheetId="0">'Průběžné výsledky'!$A$33:$N$41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5" i="1" l="1"/>
  <c r="L45" i="1"/>
  <c r="M45" i="1"/>
  <c r="N45" i="1" s="1"/>
  <c r="K44" i="1"/>
  <c r="L44" i="1"/>
  <c r="M44" i="1"/>
  <c r="Q27" i="6"/>
  <c r="O27" i="6"/>
  <c r="M27" i="6"/>
  <c r="K27" i="6"/>
  <c r="I27" i="6"/>
  <c r="G27" i="6"/>
  <c r="Q24" i="6"/>
  <c r="O24" i="6"/>
  <c r="M24" i="6"/>
  <c r="K24" i="6"/>
  <c r="I24" i="6"/>
  <c r="G24" i="6"/>
  <c r="Q29" i="6"/>
  <c r="O29" i="6"/>
  <c r="M29" i="6"/>
  <c r="K29" i="6"/>
  <c r="I29" i="6"/>
  <c r="G29" i="6"/>
  <c r="Q34" i="6"/>
  <c r="O34" i="6"/>
  <c r="M34" i="6"/>
  <c r="K34" i="6"/>
  <c r="I34" i="6"/>
  <c r="G34" i="6"/>
  <c r="Q35" i="6"/>
  <c r="O35" i="6"/>
  <c r="M35" i="6"/>
  <c r="K35" i="6"/>
  <c r="I35" i="6"/>
  <c r="G35" i="6"/>
  <c r="Q36" i="6"/>
  <c r="O36" i="6"/>
  <c r="M36" i="6"/>
  <c r="K36" i="6"/>
  <c r="I36" i="6"/>
  <c r="G36" i="6"/>
  <c r="Q33" i="6"/>
  <c r="O33" i="6"/>
  <c r="M33" i="6"/>
  <c r="K33" i="6"/>
  <c r="I33" i="6"/>
  <c r="G33" i="6"/>
  <c r="Q23" i="6"/>
  <c r="O23" i="6"/>
  <c r="M23" i="6"/>
  <c r="K23" i="6"/>
  <c r="I23" i="6"/>
  <c r="G23" i="6"/>
  <c r="Q26" i="6"/>
  <c r="O26" i="6"/>
  <c r="M26" i="6"/>
  <c r="K26" i="6"/>
  <c r="I26" i="6"/>
  <c r="G26" i="6"/>
  <c r="Q22" i="6"/>
  <c r="O22" i="6"/>
  <c r="M22" i="6"/>
  <c r="K22" i="6"/>
  <c r="I22" i="6"/>
  <c r="G22" i="6"/>
  <c r="Q28" i="6"/>
  <c r="O28" i="6"/>
  <c r="M28" i="6"/>
  <c r="K28" i="6"/>
  <c r="I28" i="6"/>
  <c r="G28" i="6"/>
  <c r="Q21" i="6"/>
  <c r="O21" i="6"/>
  <c r="M21" i="6"/>
  <c r="K21" i="6"/>
  <c r="I21" i="6"/>
  <c r="G21" i="6"/>
  <c r="Q20" i="6"/>
  <c r="O20" i="6"/>
  <c r="M20" i="6"/>
  <c r="K20" i="6"/>
  <c r="I20" i="6"/>
  <c r="G20" i="6"/>
  <c r="Q25" i="6"/>
  <c r="O25" i="6"/>
  <c r="M25" i="6"/>
  <c r="K25" i="6"/>
  <c r="I25" i="6"/>
  <c r="G25" i="6"/>
  <c r="Q30" i="6"/>
  <c r="O30" i="6"/>
  <c r="M30" i="6"/>
  <c r="K30" i="6"/>
  <c r="I30" i="6"/>
  <c r="G30" i="6"/>
  <c r="Q17" i="6"/>
  <c r="O17" i="6"/>
  <c r="M17" i="6"/>
  <c r="K17" i="6"/>
  <c r="I17" i="6"/>
  <c r="G17" i="6"/>
  <c r="Q16" i="6"/>
  <c r="O16" i="6"/>
  <c r="M16" i="6"/>
  <c r="K16" i="6"/>
  <c r="I16" i="6"/>
  <c r="G16" i="6"/>
  <c r="R16" i="6" s="1"/>
  <c r="Q8" i="6"/>
  <c r="O8" i="6"/>
  <c r="M8" i="6"/>
  <c r="K8" i="6"/>
  <c r="I8" i="6"/>
  <c r="G8" i="6"/>
  <c r="Q9" i="6"/>
  <c r="O9" i="6"/>
  <c r="M9" i="6"/>
  <c r="K9" i="6"/>
  <c r="I9" i="6"/>
  <c r="G9" i="6"/>
  <c r="Q4" i="6"/>
  <c r="O4" i="6"/>
  <c r="M4" i="6"/>
  <c r="K4" i="6"/>
  <c r="I4" i="6"/>
  <c r="G4" i="6"/>
  <c r="Q11" i="6"/>
  <c r="O11" i="6"/>
  <c r="M11" i="6"/>
  <c r="K11" i="6"/>
  <c r="I11" i="6"/>
  <c r="G11" i="6"/>
  <c r="Q6" i="6"/>
  <c r="O6" i="6"/>
  <c r="M6" i="6"/>
  <c r="K6" i="6"/>
  <c r="I6" i="6"/>
  <c r="G6" i="6"/>
  <c r="Q7" i="6"/>
  <c r="O7" i="6"/>
  <c r="M7" i="6"/>
  <c r="K7" i="6"/>
  <c r="I7" i="6"/>
  <c r="G7" i="6"/>
  <c r="Q5" i="6"/>
  <c r="O5" i="6"/>
  <c r="M5" i="6"/>
  <c r="K5" i="6"/>
  <c r="I5" i="6"/>
  <c r="G5" i="6"/>
  <c r="Q12" i="6"/>
  <c r="O12" i="6"/>
  <c r="M12" i="6"/>
  <c r="K12" i="6"/>
  <c r="I12" i="6"/>
  <c r="G12" i="6"/>
  <c r="Q10" i="6"/>
  <c r="O10" i="6"/>
  <c r="M10" i="6"/>
  <c r="K10" i="6"/>
  <c r="I10" i="6"/>
  <c r="G10" i="6"/>
  <c r="Q14" i="6"/>
  <c r="O14" i="6"/>
  <c r="M14" i="6"/>
  <c r="K14" i="6"/>
  <c r="I14" i="6"/>
  <c r="G14" i="6"/>
  <c r="Q15" i="6"/>
  <c r="O15" i="6"/>
  <c r="M15" i="6"/>
  <c r="K15" i="6"/>
  <c r="I15" i="6"/>
  <c r="G15" i="6"/>
  <c r="Q13" i="6"/>
  <c r="O13" i="6"/>
  <c r="M13" i="6"/>
  <c r="K13" i="6"/>
  <c r="I13" i="6"/>
  <c r="G13" i="6"/>
  <c r="N44" i="1" l="1"/>
  <c r="R27" i="6"/>
  <c r="R24" i="6"/>
  <c r="R29" i="6"/>
  <c r="R17" i="6"/>
  <c r="R34" i="6"/>
  <c r="R36" i="6"/>
  <c r="R33" i="6"/>
  <c r="S33" i="6" s="1"/>
  <c r="R35" i="6"/>
  <c r="R30" i="6"/>
  <c r="R25" i="6"/>
  <c r="S25" i="6" s="1"/>
  <c r="R20" i="6"/>
  <c r="S20" i="6" s="1"/>
  <c r="R21" i="6"/>
  <c r="R28" i="6"/>
  <c r="R22" i="6"/>
  <c r="R26" i="6"/>
  <c r="R23" i="6"/>
  <c r="R13" i="6"/>
  <c r="R15" i="6"/>
  <c r="R14" i="6"/>
  <c r="S14" i="6" s="1"/>
  <c r="R10" i="6"/>
  <c r="R5" i="6"/>
  <c r="R7" i="6"/>
  <c r="R6" i="6"/>
  <c r="S6" i="6" s="1"/>
  <c r="R11" i="6"/>
  <c r="R12" i="6"/>
  <c r="R4" i="6"/>
  <c r="S16" i="6" s="1"/>
  <c r="R9" i="6"/>
  <c r="S9" i="6" s="1"/>
  <c r="R8" i="6"/>
  <c r="Q32" i="5"/>
  <c r="Q34" i="5"/>
  <c r="O34" i="5"/>
  <c r="M34" i="5"/>
  <c r="K34" i="5"/>
  <c r="I34" i="5"/>
  <c r="G34" i="5"/>
  <c r="O32" i="5"/>
  <c r="M32" i="5"/>
  <c r="K32" i="5"/>
  <c r="I32" i="5"/>
  <c r="G32" i="5"/>
  <c r="Q33" i="5"/>
  <c r="O33" i="5"/>
  <c r="M33" i="5"/>
  <c r="K33" i="5"/>
  <c r="I33" i="5"/>
  <c r="G33" i="5"/>
  <c r="Q28" i="5"/>
  <c r="O28" i="5"/>
  <c r="M28" i="5"/>
  <c r="K28" i="5"/>
  <c r="I28" i="5"/>
  <c r="G28" i="5"/>
  <c r="Q27" i="5"/>
  <c r="O27" i="5"/>
  <c r="M27" i="5"/>
  <c r="K27" i="5"/>
  <c r="I27" i="5"/>
  <c r="G27" i="5"/>
  <c r="Q26" i="5"/>
  <c r="O26" i="5"/>
  <c r="M26" i="5"/>
  <c r="K26" i="5"/>
  <c r="I26" i="5"/>
  <c r="G26" i="5"/>
  <c r="Q25" i="5"/>
  <c r="O25" i="5"/>
  <c r="M25" i="5"/>
  <c r="K25" i="5"/>
  <c r="I25" i="5"/>
  <c r="G25" i="5"/>
  <c r="Q24" i="5"/>
  <c r="O24" i="5"/>
  <c r="M24" i="5"/>
  <c r="K24" i="5"/>
  <c r="I24" i="5"/>
  <c r="G24" i="5"/>
  <c r="Q23" i="5"/>
  <c r="O23" i="5"/>
  <c r="M23" i="5"/>
  <c r="K23" i="5"/>
  <c r="I23" i="5"/>
  <c r="G23" i="5"/>
  <c r="Q22" i="5"/>
  <c r="O22" i="5"/>
  <c r="M22" i="5"/>
  <c r="K22" i="5"/>
  <c r="I22" i="5"/>
  <c r="G22" i="5"/>
  <c r="Q21" i="5"/>
  <c r="O21" i="5"/>
  <c r="M21" i="5"/>
  <c r="K21" i="5"/>
  <c r="I21" i="5"/>
  <c r="G21" i="5"/>
  <c r="R21" i="5" s="1"/>
  <c r="Q18" i="5"/>
  <c r="O18" i="5"/>
  <c r="M18" i="5"/>
  <c r="K18" i="5"/>
  <c r="I18" i="5"/>
  <c r="G18" i="5"/>
  <c r="Q17" i="5"/>
  <c r="O17" i="5"/>
  <c r="M17" i="5"/>
  <c r="K17" i="5"/>
  <c r="I17" i="5"/>
  <c r="G17" i="5"/>
  <c r="R17" i="5" s="1"/>
  <c r="Q16" i="5"/>
  <c r="O16" i="5"/>
  <c r="M16" i="5"/>
  <c r="K16" i="5"/>
  <c r="I16" i="5"/>
  <c r="G16" i="5"/>
  <c r="Q15" i="5"/>
  <c r="O15" i="5"/>
  <c r="M15" i="5"/>
  <c r="K15" i="5"/>
  <c r="I15" i="5"/>
  <c r="G15" i="5"/>
  <c r="R15" i="5" s="1"/>
  <c r="Q14" i="5"/>
  <c r="O14" i="5"/>
  <c r="M14" i="5"/>
  <c r="K14" i="5"/>
  <c r="I14" i="5"/>
  <c r="G14" i="5"/>
  <c r="Q13" i="5"/>
  <c r="O13" i="5"/>
  <c r="M13" i="5"/>
  <c r="K13" i="5"/>
  <c r="I13" i="5"/>
  <c r="G13" i="5"/>
  <c r="R13" i="5" s="1"/>
  <c r="Q12" i="5"/>
  <c r="O12" i="5"/>
  <c r="M12" i="5"/>
  <c r="K12" i="5"/>
  <c r="I12" i="5"/>
  <c r="G12" i="5"/>
  <c r="Q11" i="5"/>
  <c r="O11" i="5"/>
  <c r="M11" i="5"/>
  <c r="K11" i="5"/>
  <c r="I11" i="5"/>
  <c r="G11" i="5"/>
  <c r="R11" i="5" s="1"/>
  <c r="Q10" i="5"/>
  <c r="O10" i="5"/>
  <c r="M10" i="5"/>
  <c r="K10" i="5"/>
  <c r="I10" i="5"/>
  <c r="G10" i="5"/>
  <c r="Q9" i="5"/>
  <c r="O9" i="5"/>
  <c r="M9" i="5"/>
  <c r="K9" i="5"/>
  <c r="I9" i="5"/>
  <c r="G9" i="5"/>
  <c r="R9" i="5" s="1"/>
  <c r="Q8" i="5"/>
  <c r="O8" i="5"/>
  <c r="M8" i="5"/>
  <c r="K8" i="5"/>
  <c r="I8" i="5"/>
  <c r="G8" i="5"/>
  <c r="Q7" i="5"/>
  <c r="O7" i="5"/>
  <c r="M7" i="5"/>
  <c r="K7" i="5"/>
  <c r="I7" i="5"/>
  <c r="G7" i="5"/>
  <c r="R7" i="5" s="1"/>
  <c r="Q6" i="5"/>
  <c r="O6" i="5"/>
  <c r="M6" i="5"/>
  <c r="K6" i="5"/>
  <c r="I6" i="5"/>
  <c r="G6" i="5"/>
  <c r="Q5" i="5"/>
  <c r="O5" i="5"/>
  <c r="M5" i="5"/>
  <c r="K5" i="5"/>
  <c r="I5" i="5"/>
  <c r="G5" i="5"/>
  <c r="R5" i="5" s="1"/>
  <c r="Q4" i="5"/>
  <c r="O4" i="5"/>
  <c r="M4" i="5"/>
  <c r="K4" i="5"/>
  <c r="R4" i="5" s="1"/>
  <c r="I4" i="5"/>
  <c r="G4" i="5"/>
  <c r="Q30" i="4"/>
  <c r="O30" i="4"/>
  <c r="M30" i="4"/>
  <c r="K30" i="4"/>
  <c r="I30" i="4"/>
  <c r="G30" i="4"/>
  <c r="Q29" i="4"/>
  <c r="O29" i="4"/>
  <c r="M29" i="4"/>
  <c r="K29" i="4"/>
  <c r="R29" i="4" s="1"/>
  <c r="I29" i="4"/>
  <c r="G29" i="4"/>
  <c r="Q28" i="4"/>
  <c r="O28" i="4"/>
  <c r="M28" i="4"/>
  <c r="K28" i="4"/>
  <c r="I28" i="4"/>
  <c r="G28" i="4"/>
  <c r="Q20" i="4"/>
  <c r="O20" i="4"/>
  <c r="M20" i="4"/>
  <c r="K20" i="4"/>
  <c r="I20" i="4"/>
  <c r="G20" i="4"/>
  <c r="Q19" i="4"/>
  <c r="O19" i="4"/>
  <c r="M19" i="4"/>
  <c r="K19" i="4"/>
  <c r="I19" i="4"/>
  <c r="G19" i="4"/>
  <c r="Q18" i="4"/>
  <c r="O18" i="4"/>
  <c r="M18" i="4"/>
  <c r="K18" i="4"/>
  <c r="I18" i="4"/>
  <c r="G18" i="4"/>
  <c r="Q17" i="4"/>
  <c r="O17" i="4"/>
  <c r="M17" i="4"/>
  <c r="K17" i="4"/>
  <c r="I17" i="4"/>
  <c r="G17" i="4"/>
  <c r="Q12" i="4"/>
  <c r="O12" i="4"/>
  <c r="M12" i="4"/>
  <c r="K12" i="4"/>
  <c r="I12" i="4"/>
  <c r="G12" i="4"/>
  <c r="Q11" i="4"/>
  <c r="O11" i="4"/>
  <c r="M11" i="4"/>
  <c r="K11" i="4"/>
  <c r="I11" i="4"/>
  <c r="G11" i="4"/>
  <c r="R11" i="4" s="1"/>
  <c r="Q10" i="4"/>
  <c r="O10" i="4"/>
  <c r="M10" i="4"/>
  <c r="K10" i="4"/>
  <c r="I10" i="4"/>
  <c r="G10" i="4"/>
  <c r="Q9" i="4"/>
  <c r="O9" i="4"/>
  <c r="M9" i="4"/>
  <c r="K9" i="4"/>
  <c r="I9" i="4"/>
  <c r="G9" i="4"/>
  <c r="Q8" i="4"/>
  <c r="O8" i="4"/>
  <c r="M8" i="4"/>
  <c r="K8" i="4"/>
  <c r="I8" i="4"/>
  <c r="G8" i="4"/>
  <c r="Q7" i="4"/>
  <c r="O7" i="4"/>
  <c r="M7" i="4"/>
  <c r="K7" i="4"/>
  <c r="I7" i="4"/>
  <c r="G7" i="4"/>
  <c r="R7" i="4" s="1"/>
  <c r="Q6" i="4"/>
  <c r="O6" i="4"/>
  <c r="M6" i="4"/>
  <c r="K6" i="4"/>
  <c r="I6" i="4"/>
  <c r="G6" i="4"/>
  <c r="Q5" i="4"/>
  <c r="O5" i="4"/>
  <c r="M5" i="4"/>
  <c r="K5" i="4"/>
  <c r="I5" i="4"/>
  <c r="G5" i="4"/>
  <c r="Q4" i="4"/>
  <c r="O4" i="4"/>
  <c r="M4" i="4"/>
  <c r="K4" i="4"/>
  <c r="I4" i="4"/>
  <c r="G4" i="4"/>
  <c r="Q37" i="3"/>
  <c r="O37" i="3"/>
  <c r="M37" i="3"/>
  <c r="K37" i="3"/>
  <c r="I37" i="3"/>
  <c r="G37" i="3"/>
  <c r="R37" i="3" s="1"/>
  <c r="Q33" i="3"/>
  <c r="O33" i="3"/>
  <c r="M33" i="3"/>
  <c r="K33" i="3"/>
  <c r="I33" i="3"/>
  <c r="G33" i="3"/>
  <c r="Q32" i="3"/>
  <c r="O32" i="3"/>
  <c r="M32" i="3"/>
  <c r="K32" i="3"/>
  <c r="I32" i="3"/>
  <c r="G32" i="3"/>
  <c r="R32" i="3" s="1"/>
  <c r="Q31" i="3"/>
  <c r="O31" i="3"/>
  <c r="M31" i="3"/>
  <c r="K31" i="3"/>
  <c r="I31" i="3"/>
  <c r="G31" i="3"/>
  <c r="Q30" i="3"/>
  <c r="O30" i="3"/>
  <c r="M30" i="3"/>
  <c r="K30" i="3"/>
  <c r="I30" i="3"/>
  <c r="G30" i="3"/>
  <c r="R30" i="3" s="1"/>
  <c r="Q29" i="3"/>
  <c r="O29" i="3"/>
  <c r="M29" i="3"/>
  <c r="K29" i="3"/>
  <c r="I29" i="3"/>
  <c r="G29" i="3"/>
  <c r="Q28" i="3"/>
  <c r="O28" i="3"/>
  <c r="M28" i="3"/>
  <c r="K28" i="3"/>
  <c r="I28" i="3"/>
  <c r="G28" i="3"/>
  <c r="R28" i="3" s="1"/>
  <c r="Q27" i="3"/>
  <c r="O27" i="3"/>
  <c r="M27" i="3"/>
  <c r="K27" i="3"/>
  <c r="I27" i="3"/>
  <c r="G27" i="3"/>
  <c r="Q26" i="3"/>
  <c r="O26" i="3"/>
  <c r="M26" i="3"/>
  <c r="K26" i="3"/>
  <c r="I26" i="3"/>
  <c r="G26" i="3"/>
  <c r="R26" i="3" s="1"/>
  <c r="Q25" i="3"/>
  <c r="O25" i="3"/>
  <c r="M25" i="3"/>
  <c r="K25" i="3"/>
  <c r="I25" i="3"/>
  <c r="G25" i="3"/>
  <c r="Q24" i="3"/>
  <c r="O24" i="3"/>
  <c r="M24" i="3"/>
  <c r="K24" i="3"/>
  <c r="I24" i="3"/>
  <c r="G24" i="3"/>
  <c r="R24" i="3" s="1"/>
  <c r="Q23" i="3"/>
  <c r="O23" i="3"/>
  <c r="M23" i="3"/>
  <c r="K23" i="3"/>
  <c r="I23" i="3"/>
  <c r="G23" i="3"/>
  <c r="Q22" i="3"/>
  <c r="O22" i="3"/>
  <c r="M22" i="3"/>
  <c r="K22" i="3"/>
  <c r="I22" i="3"/>
  <c r="G22" i="3"/>
  <c r="Q19" i="3"/>
  <c r="O19" i="3"/>
  <c r="M19" i="3"/>
  <c r="K19" i="3"/>
  <c r="R19" i="3" s="1"/>
  <c r="I19" i="3"/>
  <c r="G19" i="3"/>
  <c r="Q18" i="3"/>
  <c r="O18" i="3"/>
  <c r="M18" i="3"/>
  <c r="K18" i="3"/>
  <c r="I18" i="3"/>
  <c r="G18" i="3"/>
  <c r="Q17" i="3"/>
  <c r="O17" i="3"/>
  <c r="M17" i="3"/>
  <c r="K17" i="3"/>
  <c r="R17" i="3" s="1"/>
  <c r="I17" i="3"/>
  <c r="G17" i="3"/>
  <c r="Q16" i="3"/>
  <c r="O16" i="3"/>
  <c r="M16" i="3"/>
  <c r="K16" i="3"/>
  <c r="I16" i="3"/>
  <c r="G16" i="3"/>
  <c r="Q15" i="3"/>
  <c r="O15" i="3"/>
  <c r="M15" i="3"/>
  <c r="K15" i="3"/>
  <c r="R15" i="3" s="1"/>
  <c r="I15" i="3"/>
  <c r="G15" i="3"/>
  <c r="Q14" i="3"/>
  <c r="O14" i="3"/>
  <c r="M14" i="3"/>
  <c r="K14" i="3"/>
  <c r="I14" i="3"/>
  <c r="G14" i="3"/>
  <c r="Q13" i="3"/>
  <c r="O13" i="3"/>
  <c r="M13" i="3"/>
  <c r="K13" i="3"/>
  <c r="R13" i="3" s="1"/>
  <c r="I13" i="3"/>
  <c r="G13" i="3"/>
  <c r="Q12" i="3"/>
  <c r="O12" i="3"/>
  <c r="M12" i="3"/>
  <c r="K12" i="3"/>
  <c r="I12" i="3"/>
  <c r="G12" i="3"/>
  <c r="Q11" i="3"/>
  <c r="O11" i="3"/>
  <c r="M11" i="3"/>
  <c r="K11" i="3"/>
  <c r="R11" i="3" s="1"/>
  <c r="I11" i="3"/>
  <c r="G11" i="3"/>
  <c r="Q10" i="3"/>
  <c r="O10" i="3"/>
  <c r="M10" i="3"/>
  <c r="K10" i="3"/>
  <c r="I10" i="3"/>
  <c r="G10" i="3"/>
  <c r="Q9" i="3"/>
  <c r="O9" i="3"/>
  <c r="M9" i="3"/>
  <c r="K9" i="3"/>
  <c r="R9" i="3" s="1"/>
  <c r="I9" i="3"/>
  <c r="G9" i="3"/>
  <c r="Q8" i="3"/>
  <c r="O8" i="3"/>
  <c r="M8" i="3"/>
  <c r="K8" i="3"/>
  <c r="I8" i="3"/>
  <c r="G8" i="3"/>
  <c r="Q7" i="3"/>
  <c r="O7" i="3"/>
  <c r="M7" i="3"/>
  <c r="K7" i="3"/>
  <c r="R7" i="3" s="1"/>
  <c r="I7" i="3"/>
  <c r="G7" i="3"/>
  <c r="Q6" i="3"/>
  <c r="O6" i="3"/>
  <c r="M6" i="3"/>
  <c r="K6" i="3"/>
  <c r="I6" i="3"/>
  <c r="G6" i="3"/>
  <c r="Q5" i="3"/>
  <c r="O5" i="3"/>
  <c r="M5" i="3"/>
  <c r="K5" i="3"/>
  <c r="R5" i="3" s="1"/>
  <c r="I5" i="3"/>
  <c r="G5" i="3"/>
  <c r="Q4" i="3"/>
  <c r="O4" i="3"/>
  <c r="M4" i="3"/>
  <c r="K4" i="3"/>
  <c r="I4" i="3"/>
  <c r="G4" i="3"/>
  <c r="Q27" i="2"/>
  <c r="O27" i="2"/>
  <c r="M27" i="2"/>
  <c r="K27" i="2"/>
  <c r="I27" i="2"/>
  <c r="G27" i="2"/>
  <c r="Q23" i="2"/>
  <c r="O23" i="2"/>
  <c r="M23" i="2"/>
  <c r="K23" i="2"/>
  <c r="I23" i="2"/>
  <c r="G23" i="2"/>
  <c r="Q22" i="2"/>
  <c r="O22" i="2"/>
  <c r="M22" i="2"/>
  <c r="K22" i="2"/>
  <c r="I22" i="2"/>
  <c r="G22" i="2"/>
  <c r="Q21" i="2"/>
  <c r="O21" i="2"/>
  <c r="M21" i="2"/>
  <c r="K21" i="2"/>
  <c r="I21" i="2"/>
  <c r="G21" i="2"/>
  <c r="R21" i="2" s="1"/>
  <c r="Q20" i="2"/>
  <c r="O20" i="2"/>
  <c r="M20" i="2"/>
  <c r="K20" i="2"/>
  <c r="I20" i="2"/>
  <c r="G20" i="2"/>
  <c r="Q19" i="2"/>
  <c r="O19" i="2"/>
  <c r="M19" i="2"/>
  <c r="K19" i="2"/>
  <c r="I19" i="2"/>
  <c r="G19" i="2"/>
  <c r="Q18" i="2"/>
  <c r="O18" i="2"/>
  <c r="M18" i="2"/>
  <c r="K18" i="2"/>
  <c r="I18" i="2"/>
  <c r="G18" i="2"/>
  <c r="Q17" i="2"/>
  <c r="O17" i="2"/>
  <c r="M17" i="2"/>
  <c r="K17" i="2"/>
  <c r="I17" i="2"/>
  <c r="G17" i="2"/>
  <c r="R17" i="2" s="1"/>
  <c r="Q16" i="2"/>
  <c r="O16" i="2"/>
  <c r="M16" i="2"/>
  <c r="K16" i="2"/>
  <c r="I16" i="2"/>
  <c r="G16" i="2"/>
  <c r="Q13" i="2"/>
  <c r="O13" i="2"/>
  <c r="M13" i="2"/>
  <c r="K13" i="2"/>
  <c r="I13" i="2"/>
  <c r="G13" i="2"/>
  <c r="R13" i="2" s="1"/>
  <c r="Q12" i="2"/>
  <c r="O12" i="2"/>
  <c r="M12" i="2"/>
  <c r="K12" i="2"/>
  <c r="I12" i="2"/>
  <c r="G12" i="2"/>
  <c r="Q11" i="2"/>
  <c r="O11" i="2"/>
  <c r="M11" i="2"/>
  <c r="K11" i="2"/>
  <c r="I11" i="2"/>
  <c r="G11" i="2"/>
  <c r="Q10" i="2"/>
  <c r="O10" i="2"/>
  <c r="M10" i="2"/>
  <c r="K10" i="2"/>
  <c r="I10" i="2"/>
  <c r="G10" i="2"/>
  <c r="Q9" i="2"/>
  <c r="O9" i="2"/>
  <c r="M9" i="2"/>
  <c r="K9" i="2"/>
  <c r="I9" i="2"/>
  <c r="G9" i="2"/>
  <c r="R9" i="2" s="1"/>
  <c r="Q8" i="2"/>
  <c r="O8" i="2"/>
  <c r="M8" i="2"/>
  <c r="K8" i="2"/>
  <c r="R8" i="2" s="1"/>
  <c r="I8" i="2"/>
  <c r="G8" i="2"/>
  <c r="Q7" i="2"/>
  <c r="O7" i="2"/>
  <c r="M7" i="2"/>
  <c r="K7" i="2"/>
  <c r="I7" i="2"/>
  <c r="G7" i="2"/>
  <c r="Q6" i="2"/>
  <c r="O6" i="2"/>
  <c r="M6" i="2"/>
  <c r="K6" i="2"/>
  <c r="R6" i="2" s="1"/>
  <c r="I6" i="2"/>
  <c r="G6" i="2"/>
  <c r="Q5" i="2"/>
  <c r="O5" i="2"/>
  <c r="M5" i="2"/>
  <c r="K5" i="2"/>
  <c r="I5" i="2"/>
  <c r="G5" i="2"/>
  <c r="Q4" i="2"/>
  <c r="O4" i="2"/>
  <c r="M4" i="2"/>
  <c r="K4" i="2"/>
  <c r="I4" i="2"/>
  <c r="G4" i="2"/>
  <c r="M65" i="1"/>
  <c r="L65" i="1"/>
  <c r="K65" i="1"/>
  <c r="M64" i="1"/>
  <c r="L64" i="1"/>
  <c r="K64" i="1"/>
  <c r="M63" i="1"/>
  <c r="L63" i="1"/>
  <c r="K63" i="1"/>
  <c r="M61" i="1"/>
  <c r="L61" i="1"/>
  <c r="K61" i="1"/>
  <c r="M62" i="1"/>
  <c r="L62" i="1"/>
  <c r="K62" i="1"/>
  <c r="M49" i="1"/>
  <c r="L49" i="1"/>
  <c r="K49" i="1"/>
  <c r="M48" i="1"/>
  <c r="L48" i="1"/>
  <c r="K48" i="1"/>
  <c r="M47" i="1"/>
  <c r="L47" i="1"/>
  <c r="K47" i="1"/>
  <c r="M42" i="1"/>
  <c r="L42" i="1"/>
  <c r="K42" i="1"/>
  <c r="M46" i="1"/>
  <c r="L46" i="1"/>
  <c r="K46" i="1"/>
  <c r="M41" i="1"/>
  <c r="L41" i="1"/>
  <c r="K41" i="1"/>
  <c r="M39" i="1"/>
  <c r="L39" i="1"/>
  <c r="K39" i="1"/>
  <c r="M38" i="1"/>
  <c r="L38" i="1"/>
  <c r="K38" i="1"/>
  <c r="M43" i="1"/>
  <c r="L43" i="1"/>
  <c r="K43" i="1"/>
  <c r="M40" i="1"/>
  <c r="L40" i="1"/>
  <c r="K40" i="1"/>
  <c r="M36" i="1"/>
  <c r="L36" i="1"/>
  <c r="K36" i="1"/>
  <c r="M35" i="1"/>
  <c r="L35" i="1"/>
  <c r="K35" i="1"/>
  <c r="M37" i="1"/>
  <c r="L37" i="1"/>
  <c r="K37" i="1"/>
  <c r="M34" i="1"/>
  <c r="L34" i="1"/>
  <c r="K34" i="1"/>
  <c r="M22" i="1"/>
  <c r="L22" i="1"/>
  <c r="K22" i="1"/>
  <c r="M21" i="1"/>
  <c r="L21" i="1"/>
  <c r="K21" i="1"/>
  <c r="M20" i="1"/>
  <c r="L20" i="1"/>
  <c r="K20" i="1"/>
  <c r="M19" i="1"/>
  <c r="L19" i="1"/>
  <c r="K19" i="1"/>
  <c r="M18" i="1"/>
  <c r="L18" i="1"/>
  <c r="K18" i="1"/>
  <c r="M17" i="1"/>
  <c r="L17" i="1"/>
  <c r="K17" i="1"/>
  <c r="M15" i="1"/>
  <c r="L15" i="1"/>
  <c r="K15" i="1"/>
  <c r="M16" i="1"/>
  <c r="L16" i="1"/>
  <c r="K16" i="1"/>
  <c r="M14" i="1"/>
  <c r="L14" i="1"/>
  <c r="K14" i="1"/>
  <c r="M13" i="1"/>
  <c r="L13" i="1"/>
  <c r="K13" i="1"/>
  <c r="M9" i="1"/>
  <c r="L9" i="1"/>
  <c r="K9" i="1"/>
  <c r="M7" i="1"/>
  <c r="L7" i="1"/>
  <c r="K7" i="1"/>
  <c r="M12" i="1"/>
  <c r="L12" i="1"/>
  <c r="K12" i="1"/>
  <c r="M10" i="1"/>
  <c r="L10" i="1"/>
  <c r="K10" i="1"/>
  <c r="M11" i="1"/>
  <c r="L11" i="1"/>
  <c r="K11" i="1"/>
  <c r="M8" i="1"/>
  <c r="L8" i="1"/>
  <c r="K8" i="1"/>
  <c r="M6" i="1"/>
  <c r="L6" i="1"/>
  <c r="K6" i="1"/>
  <c r="M5" i="1"/>
  <c r="L5" i="1"/>
  <c r="K5" i="1"/>
  <c r="M4" i="1"/>
  <c r="L4" i="1"/>
  <c r="K4" i="1"/>
  <c r="S28" i="3" l="1"/>
  <c r="S26" i="6"/>
  <c r="S29" i="6"/>
  <c r="R4" i="3"/>
  <c r="S7" i="3" s="1"/>
  <c r="R19" i="4"/>
  <c r="S19" i="4" s="1"/>
  <c r="R28" i="4"/>
  <c r="R23" i="5"/>
  <c r="R25" i="5"/>
  <c r="R27" i="5"/>
  <c r="R33" i="5"/>
  <c r="R34" i="5"/>
  <c r="S7" i="6"/>
  <c r="S15" i="6"/>
  <c r="S19" i="3"/>
  <c r="S26" i="3"/>
  <c r="S29" i="4"/>
  <c r="N6" i="1"/>
  <c r="N12" i="1"/>
  <c r="N14" i="1"/>
  <c r="N18" i="1"/>
  <c r="N36" i="1"/>
  <c r="N61" i="1"/>
  <c r="R5" i="2"/>
  <c r="R7" i="2"/>
  <c r="R10" i="2"/>
  <c r="R11" i="2"/>
  <c r="R19" i="2"/>
  <c r="R23" i="2"/>
  <c r="R6" i="3"/>
  <c r="R8" i="3"/>
  <c r="S8" i="3" s="1"/>
  <c r="R10" i="3"/>
  <c r="R12" i="3"/>
  <c r="R14" i="3"/>
  <c r="R16" i="3"/>
  <c r="S16" i="3" s="1"/>
  <c r="R18" i="3"/>
  <c r="R22" i="3"/>
  <c r="S32" i="3" s="1"/>
  <c r="R23" i="3"/>
  <c r="R25" i="3"/>
  <c r="S25" i="3" s="1"/>
  <c r="R27" i="3"/>
  <c r="R29" i="3"/>
  <c r="R31" i="3"/>
  <c r="R33" i="3"/>
  <c r="S33" i="3" s="1"/>
  <c r="R4" i="4"/>
  <c r="R5" i="4"/>
  <c r="S5" i="4" s="1"/>
  <c r="R6" i="4"/>
  <c r="S6" i="4" s="1"/>
  <c r="R9" i="4"/>
  <c r="S9" i="4" s="1"/>
  <c r="R10" i="4"/>
  <c r="S10" i="4" s="1"/>
  <c r="R17" i="4"/>
  <c r="R30" i="4"/>
  <c r="R6" i="5"/>
  <c r="S6" i="5" s="1"/>
  <c r="R8" i="5"/>
  <c r="R10" i="5"/>
  <c r="R12" i="5"/>
  <c r="R14" i="5"/>
  <c r="S14" i="5" s="1"/>
  <c r="R16" i="5"/>
  <c r="R18" i="5"/>
  <c r="S12" i="6"/>
  <c r="S13" i="6"/>
  <c r="S28" i="6"/>
  <c r="S30" i="6"/>
  <c r="S5" i="3"/>
  <c r="S17" i="3"/>
  <c r="S24" i="3"/>
  <c r="S30" i="3"/>
  <c r="S7" i="4"/>
  <c r="S11" i="4"/>
  <c r="R4" i="2"/>
  <c r="R12" i="2"/>
  <c r="R18" i="2"/>
  <c r="R22" i="2"/>
  <c r="R8" i="4"/>
  <c r="S8" i="4" s="1"/>
  <c r="R12" i="4"/>
  <c r="S12" i="4" s="1"/>
  <c r="R18" i="4"/>
  <c r="S18" i="4" s="1"/>
  <c r="R20" i="4"/>
  <c r="S20" i="4" s="1"/>
  <c r="R22" i="5"/>
  <c r="R24" i="5"/>
  <c r="R26" i="5"/>
  <c r="R28" i="5"/>
  <c r="S8" i="6"/>
  <c r="S11" i="6"/>
  <c r="S10" i="6"/>
  <c r="S17" i="6"/>
  <c r="N39" i="1"/>
  <c r="N47" i="1"/>
  <c r="N22" i="1"/>
  <c r="S5" i="6"/>
  <c r="S27" i="6"/>
  <c r="S24" i="6"/>
  <c r="S35" i="6"/>
  <c r="S4" i="6"/>
  <c r="S22" i="6"/>
  <c r="S23" i="6"/>
  <c r="S21" i="6"/>
  <c r="S34" i="6"/>
  <c r="S36" i="6"/>
  <c r="R32" i="5"/>
  <c r="S6" i="2"/>
  <c r="S5" i="2"/>
  <c r="S7" i="2"/>
  <c r="S6" i="3"/>
  <c r="S10" i="3"/>
  <c r="S12" i="3"/>
  <c r="S14" i="3"/>
  <c r="S18" i="3"/>
  <c r="S23" i="3"/>
  <c r="S27" i="3"/>
  <c r="S29" i="3"/>
  <c r="S31" i="3"/>
  <c r="S30" i="4"/>
  <c r="N5" i="1"/>
  <c r="N10" i="1"/>
  <c r="N13" i="1"/>
  <c r="N17" i="1"/>
  <c r="N21" i="1"/>
  <c r="N35" i="1"/>
  <c r="N38" i="1"/>
  <c r="N42" i="1"/>
  <c r="N62" i="1"/>
  <c r="N65" i="1"/>
  <c r="S5" i="5"/>
  <c r="S7" i="5"/>
  <c r="S9" i="5"/>
  <c r="S11" i="5"/>
  <c r="S13" i="5"/>
  <c r="S15" i="5"/>
  <c r="S17" i="5"/>
  <c r="N9" i="1"/>
  <c r="N37" i="1"/>
  <c r="N43" i="1"/>
  <c r="N46" i="1"/>
  <c r="R27" i="2"/>
  <c r="S23" i="5"/>
  <c r="S25" i="5"/>
  <c r="S27" i="5"/>
  <c r="N4" i="1"/>
  <c r="N11" i="1"/>
  <c r="N15" i="1"/>
  <c r="N20" i="1"/>
  <c r="N49" i="1"/>
  <c r="N64" i="1"/>
  <c r="N8" i="1"/>
  <c r="N7" i="1"/>
  <c r="N16" i="1"/>
  <c r="N19" i="1"/>
  <c r="N34" i="1"/>
  <c r="N40" i="1"/>
  <c r="N41" i="1"/>
  <c r="N48" i="1"/>
  <c r="N63" i="1"/>
  <c r="R20" i="2"/>
  <c r="S8" i="5"/>
  <c r="S10" i="5"/>
  <c r="S12" i="5"/>
  <c r="S16" i="5"/>
  <c r="S18" i="5"/>
  <c r="R16" i="2"/>
  <c r="S22" i="5"/>
  <c r="S24" i="5"/>
  <c r="S26" i="5"/>
  <c r="S28" i="5"/>
  <c r="S15" i="3" l="1"/>
  <c r="S13" i="3"/>
  <c r="S11" i="3"/>
  <c r="S9" i="3"/>
  <c r="S32" i="5"/>
  <c r="S33" i="5"/>
  <c r="S34" i="5"/>
</calcChain>
</file>

<file path=xl/sharedStrings.xml><?xml version="1.0" encoding="utf-8"?>
<sst xmlns="http://schemas.openxmlformats.org/spreadsheetml/2006/main" count="735" uniqueCount="105">
  <si>
    <t>Výsledky jednotlivých kol - jednoranky</t>
  </si>
  <si>
    <t>Počítané výsledky</t>
  </si>
  <si>
    <t>1. kolo</t>
  </si>
  <si>
    <t>2. kolo</t>
  </si>
  <si>
    <t>3. kolo</t>
  </si>
  <si>
    <t>4. kolo</t>
  </si>
  <si>
    <t>5. kolo</t>
  </si>
  <si>
    <t>6. kolo</t>
  </si>
  <si>
    <t>7. kolo</t>
  </si>
  <si>
    <t>8. kolo</t>
  </si>
  <si>
    <t>Max 1</t>
  </si>
  <si>
    <t xml:space="preserve">Max 2 </t>
  </si>
  <si>
    <t>Max 3</t>
  </si>
  <si>
    <t>Celkem</t>
  </si>
  <si>
    <t>Pořadí</t>
  </si>
  <si>
    <t>Jméno</t>
  </si>
  <si>
    <t>Příjmení</t>
  </si>
  <si>
    <t>%</t>
  </si>
  <si>
    <t>Tomáš</t>
  </si>
  <si>
    <t>Křemenák</t>
  </si>
  <si>
    <t>Jaroslav</t>
  </si>
  <si>
    <t>Zetek</t>
  </si>
  <si>
    <t>Jan</t>
  </si>
  <si>
    <t>Khýr</t>
  </si>
  <si>
    <t xml:space="preserve">Štěpán </t>
  </si>
  <si>
    <t>Ševců</t>
  </si>
  <si>
    <t>Novotný</t>
  </si>
  <si>
    <t>Čengery</t>
  </si>
  <si>
    <t>Jiří</t>
  </si>
  <si>
    <t>Pechoušek</t>
  </si>
  <si>
    <t>Grunt</t>
  </si>
  <si>
    <t>Hlavata</t>
  </si>
  <si>
    <t>Václav</t>
  </si>
  <si>
    <t>Balík</t>
  </si>
  <si>
    <t>Jaromír</t>
  </si>
  <si>
    <t>Punčochář</t>
  </si>
  <si>
    <t>Popek</t>
  </si>
  <si>
    <t>Petr</t>
  </si>
  <si>
    <t>Petřík</t>
  </si>
  <si>
    <t>Pavel</t>
  </si>
  <si>
    <t>Horký</t>
  </si>
  <si>
    <t>Kvoch</t>
  </si>
  <si>
    <t>Přibyl</t>
  </si>
  <si>
    <t>František</t>
  </si>
  <si>
    <t>Vejvoda</t>
  </si>
  <si>
    <t>Pachman</t>
  </si>
  <si>
    <t>Lubomír</t>
  </si>
  <si>
    <t>Pojer</t>
  </si>
  <si>
    <t>Výsledky jednotlivých kol - opakovačky&amp;samonabíjecí</t>
  </si>
  <si>
    <t>Ladislav</t>
  </si>
  <si>
    <t>Kalach</t>
  </si>
  <si>
    <t xml:space="preserve">Alexander </t>
  </si>
  <si>
    <t>Klenko</t>
  </si>
  <si>
    <t>Prepletaný</t>
  </si>
  <si>
    <t>Sýkora</t>
  </si>
  <si>
    <t>Michael</t>
  </si>
  <si>
    <t>Bahenský</t>
  </si>
  <si>
    <t>Kodera</t>
  </si>
  <si>
    <t>Milan</t>
  </si>
  <si>
    <t>Bláha</t>
  </si>
  <si>
    <t>Aleš</t>
  </si>
  <si>
    <t>Holeček</t>
  </si>
  <si>
    <t>David</t>
  </si>
  <si>
    <t>Ambrož</t>
  </si>
  <si>
    <t>Tábořík</t>
  </si>
  <si>
    <t>Výsledky jednotlivých kol – junioři</t>
  </si>
  <si>
    <t>Jakub</t>
  </si>
  <si>
    <t>Trejbal</t>
  </si>
  <si>
    <t>Němec</t>
  </si>
  <si>
    <t>Hlavata ml.</t>
  </si>
  <si>
    <t>Zdeněk</t>
  </si>
  <si>
    <t>Mašek</t>
  </si>
  <si>
    <t>Výsledky jednotlivých položek - jednoranky</t>
  </si>
  <si>
    <t>Osobní údaje střelce</t>
  </si>
  <si>
    <t>1 bobr</t>
  </si>
  <si>
    <t>2 rukojmí 2011</t>
  </si>
  <si>
    <t>3 kolečka</t>
  </si>
  <si>
    <t>4 vleže bez opory</t>
  </si>
  <si>
    <t>5 rukojmí v oknech</t>
  </si>
  <si>
    <t>6 špejle</t>
  </si>
  <si>
    <t>Výsledky</t>
  </si>
  <si>
    <t>Start.č.</t>
  </si>
  <si>
    <t>SSK</t>
  </si>
  <si>
    <t>Vybavení</t>
  </si>
  <si>
    <t>b</t>
  </si>
  <si>
    <t>Seriál</t>
  </si>
  <si>
    <t>pořadí</t>
  </si>
  <si>
    <t xml:space="preserve">Tomáš </t>
  </si>
  <si>
    <t>Štěpán</t>
  </si>
  <si>
    <t>Výsledky jednotlivých položek - opakovačky</t>
  </si>
  <si>
    <t>Výsledky jednotlivých položek - junioři</t>
  </si>
  <si>
    <t>jun.</t>
  </si>
  <si>
    <t>Černgery</t>
  </si>
  <si>
    <t xml:space="preserve">Jan </t>
  </si>
  <si>
    <t xml:space="preserve">Petr </t>
  </si>
  <si>
    <t>Franta</t>
  </si>
  <si>
    <t>Alexander</t>
  </si>
  <si>
    <t>Čergery</t>
  </si>
  <si>
    <t>Kalach ml.</t>
  </si>
  <si>
    <t>Balcar</t>
  </si>
  <si>
    <t>Čengersy</t>
  </si>
  <si>
    <t>Michal</t>
  </si>
  <si>
    <t>Alex</t>
  </si>
  <si>
    <t xml:space="preserve">Jiří </t>
  </si>
  <si>
    <t>Kraus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</si>
</sst>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 %"/>
    <numFmt numFmtId="165" formatCode="0.00\ %"/>
    <numFmt numFmtId="166" formatCode="d/m/yyyy"/>
    <numFmt numFmtId="167" formatCode="0.0%"/>
  </numFmts>
  <fonts count="8" x14ac:knownFonts="1">
    <font>
      <sz val="11"/>
      <color rgb="FF000000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8"/>
      <name val="Arial"/>
      <family val="2"/>
      <charset val="238"/>
    </font>
    <font>
      <sz val="8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DDDDDD"/>
        <bgColor rgb="FFCCCCFF"/>
      </patternFill>
    </fill>
    <fill>
      <patternFill patternType="solid">
        <fgColor rgb="FFFFCC00"/>
        <bgColor rgb="FFFFFF00"/>
      </patternFill>
    </fill>
    <fill>
      <patternFill patternType="solid">
        <fgColor rgb="FF00FF00"/>
        <bgColor rgb="FF33CCCC"/>
      </patternFill>
    </fill>
    <fill>
      <patternFill patternType="solid">
        <fgColor rgb="FFFF6600"/>
        <bgColor rgb="FFFF9900"/>
      </patternFill>
    </fill>
    <fill>
      <patternFill patternType="solid">
        <fgColor rgb="FFFF00FF"/>
        <bgColor rgb="FFFF00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99CC00"/>
        <bgColor rgb="FFFFCC00"/>
      </patternFill>
    </fill>
    <fill>
      <patternFill patternType="solid">
        <fgColor rgb="FFFFFFFF"/>
        <bgColor rgb="FFFFFFCC"/>
      </patternFill>
    </fill>
    <fill>
      <patternFill patternType="solid">
        <fgColor rgb="FFCCCCFF"/>
        <bgColor rgb="FFDDDDDD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7" fillId="0" borderId="0" applyBorder="0" applyProtection="0"/>
    <xf numFmtId="164" fontId="7" fillId="0" borderId="0" applyBorder="0" applyProtection="0"/>
  </cellStyleXfs>
  <cellXfs count="53">
    <xf numFmtId="0" fontId="0" fillId="0" borderId="0" xfId="0"/>
    <xf numFmtId="0" fontId="0" fillId="0" borderId="0" xfId="2" applyNumberFormat="1" applyFont="1" applyBorder="1" applyProtection="1"/>
    <xf numFmtId="0" fontId="1" fillId="2" borderId="3" xfId="2" applyNumberFormat="1" applyFont="1" applyFill="1" applyBorder="1" applyAlignment="1" applyProtection="1">
      <alignment horizontal="center"/>
    </xf>
    <xf numFmtId="0" fontId="1" fillId="5" borderId="3" xfId="2" applyNumberFormat="1" applyFont="1" applyFill="1" applyBorder="1" applyAlignment="1" applyProtection="1">
      <alignment horizontal="center"/>
    </xf>
    <xf numFmtId="0" fontId="1" fillId="7" borderId="3" xfId="2" applyNumberFormat="1" applyFont="1" applyFill="1" applyBorder="1" applyAlignment="1" applyProtection="1">
      <alignment horizontal="left"/>
    </xf>
    <xf numFmtId="0" fontId="0" fillId="0" borderId="3" xfId="0" applyFont="1" applyBorder="1"/>
    <xf numFmtId="165" fontId="3" fillId="0" borderId="3" xfId="2" applyNumberFormat="1" applyFont="1" applyBorder="1" applyProtection="1"/>
    <xf numFmtId="165" fontId="3" fillId="0" borderId="3" xfId="0" applyNumberFormat="1" applyFont="1" applyBorder="1"/>
    <xf numFmtId="1" fontId="4" fillId="0" borderId="3" xfId="2" applyNumberFormat="1" applyFont="1" applyBorder="1" applyAlignment="1" applyProtection="1">
      <alignment horizontal="center"/>
    </xf>
    <xf numFmtId="165" fontId="3" fillId="0" borderId="3" xfId="2" applyNumberFormat="1" applyFont="1" applyBorder="1" applyAlignment="1" applyProtection="1">
      <alignment horizontal="right"/>
    </xf>
    <xf numFmtId="0" fontId="0" fillId="0" borderId="3" xfId="2" applyNumberFormat="1" applyFont="1" applyBorder="1" applyProtection="1"/>
    <xf numFmtId="0" fontId="0" fillId="0" borderId="7" xfId="0" applyFont="1" applyBorder="1"/>
    <xf numFmtId="0" fontId="0" fillId="0" borderId="8" xfId="0" applyFont="1" applyBorder="1"/>
    <xf numFmtId="0" fontId="5" fillId="6" borderId="14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left"/>
    </xf>
    <xf numFmtId="0" fontId="5" fillId="7" borderId="3" xfId="0" applyFont="1" applyFill="1" applyBorder="1" applyAlignment="1">
      <alignment horizontal="left"/>
    </xf>
    <xf numFmtId="0" fontId="1" fillId="11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3" xfId="0" applyFont="1" applyBorder="1"/>
    <xf numFmtId="0" fontId="3" fillId="0" borderId="3" xfId="0" applyFont="1" applyBorder="1"/>
    <xf numFmtId="167" fontId="3" fillId="0" borderId="3" xfId="1" applyNumberFormat="1" applyFont="1" applyBorder="1" applyAlignment="1" applyProtection="1"/>
    <xf numFmtId="0" fontId="1" fillId="0" borderId="15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6" fillId="0" borderId="0" xfId="0" applyFont="1"/>
    <xf numFmtId="0" fontId="5" fillId="0" borderId="16" xfId="0" applyFont="1" applyBorder="1" applyAlignment="1">
      <alignment horizontal="center"/>
    </xf>
    <xf numFmtId="0" fontId="0" fillId="0" borderId="12" xfId="0" applyFont="1" applyBorder="1"/>
    <xf numFmtId="0" fontId="6" fillId="0" borderId="12" xfId="0" applyFont="1" applyBorder="1"/>
    <xf numFmtId="165" fontId="3" fillId="0" borderId="12" xfId="0" applyNumberFormat="1" applyFont="1" applyBorder="1"/>
    <xf numFmtId="0" fontId="1" fillId="0" borderId="13" xfId="0" applyFont="1" applyBorder="1" applyAlignment="1">
      <alignment horizontal="center"/>
    </xf>
    <xf numFmtId="0" fontId="6" fillId="0" borderId="0" xfId="0" applyFont="1" applyBorder="1"/>
    <xf numFmtId="0" fontId="3" fillId="0" borderId="0" xfId="0" applyFont="1" applyBorder="1"/>
    <xf numFmtId="0" fontId="0" fillId="0" borderId="3" xfId="0" applyBorder="1"/>
    <xf numFmtId="0" fontId="0" fillId="0" borderId="18" xfId="0" applyBorder="1"/>
    <xf numFmtId="0" fontId="0" fillId="0" borderId="3" xfId="0" applyFill="1" applyBorder="1"/>
    <xf numFmtId="0" fontId="0" fillId="0" borderId="0" xfId="0" applyFont="1"/>
    <xf numFmtId="0" fontId="1" fillId="3" borderId="5" xfId="2" applyNumberFormat="1" applyFont="1" applyFill="1" applyBorder="1" applyAlignment="1" applyProtection="1">
      <alignment horizontal="center" vertical="center"/>
    </xf>
    <xf numFmtId="0" fontId="2" fillId="4" borderId="3" xfId="2" applyNumberFormat="1" applyFont="1" applyFill="1" applyBorder="1" applyAlignment="1" applyProtection="1">
      <alignment horizontal="center" vertical="center"/>
    </xf>
    <xf numFmtId="0" fontId="1" fillId="3" borderId="6" xfId="2" applyNumberFormat="1" applyFont="1" applyFill="1" applyBorder="1" applyAlignment="1" applyProtection="1">
      <alignment horizontal="center" vertical="center"/>
    </xf>
    <xf numFmtId="0" fontId="1" fillId="6" borderId="3" xfId="2" applyNumberFormat="1" applyFont="1" applyFill="1" applyBorder="1" applyAlignment="1" applyProtection="1">
      <alignment horizontal="center" vertical="center"/>
    </xf>
    <xf numFmtId="0" fontId="1" fillId="3" borderId="1" xfId="2" applyNumberFormat="1" applyFont="1" applyFill="1" applyBorder="1" applyAlignment="1" applyProtection="1">
      <alignment horizontal="center" vertical="center"/>
    </xf>
    <xf numFmtId="0" fontId="2" fillId="4" borderId="2" xfId="2" applyNumberFormat="1" applyFont="1" applyFill="1" applyBorder="1" applyAlignment="1" applyProtection="1">
      <alignment horizontal="center" vertical="center"/>
    </xf>
    <xf numFmtId="0" fontId="1" fillId="3" borderId="4" xfId="2" applyNumberFormat="1" applyFont="1" applyFill="1" applyBorder="1" applyAlignment="1" applyProtection="1">
      <alignment horizontal="center" vertical="center"/>
    </xf>
    <xf numFmtId="0" fontId="1" fillId="10" borderId="13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166" fontId="1" fillId="8" borderId="12" xfId="0" applyNumberFormat="1" applyFont="1" applyFill="1" applyBorder="1" applyAlignment="1">
      <alignment horizontal="center" vertical="center"/>
    </xf>
    <xf numFmtId="166" fontId="1" fillId="9" borderId="12" xfId="0" applyNumberFormat="1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</cellXfs>
  <cellStyles count="3">
    <cellStyle name="Normální" xfId="0" builtinId="0"/>
    <cellStyle name="Procenta" xfId="1" builtinId="5"/>
    <cellStyle name="Vysvětlující text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6"/>
  <sheetViews>
    <sheetView tabSelected="1" topLeftCell="A19" zoomScaleNormal="100" workbookViewId="0">
      <selection activeCell="R37" sqref="R37"/>
    </sheetView>
  </sheetViews>
  <sheetFormatPr defaultRowHeight="15" x14ac:dyDescent="0.25"/>
  <cols>
    <col min="1" max="1" width="9.5703125" style="1" customWidth="1"/>
    <col min="2" max="2" width="12.28515625" style="1" customWidth="1"/>
    <col min="3" max="1025" width="9.140625" style="1" customWidth="1"/>
  </cols>
  <sheetData>
    <row r="1" spans="1:15" ht="15.75" x14ac:dyDescent="0.25">
      <c r="A1" s="43"/>
      <c r="B1" s="43"/>
      <c r="C1" s="44" t="s">
        <v>0</v>
      </c>
      <c r="D1" s="44"/>
      <c r="E1" s="44"/>
      <c r="F1" s="44"/>
      <c r="G1" s="44"/>
      <c r="H1" s="44"/>
      <c r="I1" s="44"/>
      <c r="J1" s="44"/>
      <c r="K1" s="40" t="s">
        <v>1</v>
      </c>
      <c r="L1" s="40"/>
      <c r="M1" s="40"/>
    </row>
    <row r="2" spans="1:15" x14ac:dyDescent="0.25">
      <c r="A2" s="45"/>
      <c r="B2" s="45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3" t="s">
        <v>13</v>
      </c>
      <c r="O2" s="42" t="s">
        <v>14</v>
      </c>
    </row>
    <row r="3" spans="1:15" x14ac:dyDescent="0.25">
      <c r="A3" s="4" t="s">
        <v>15</v>
      </c>
      <c r="B3" s="4" t="s">
        <v>16</v>
      </c>
      <c r="C3" s="2" t="s">
        <v>17</v>
      </c>
      <c r="D3" s="2" t="s">
        <v>17</v>
      </c>
      <c r="E3" s="2" t="s">
        <v>17</v>
      </c>
      <c r="F3" s="2" t="s">
        <v>17</v>
      </c>
      <c r="G3" s="2" t="s">
        <v>17</v>
      </c>
      <c r="H3" s="2" t="s">
        <v>17</v>
      </c>
      <c r="I3" s="2" t="s">
        <v>17</v>
      </c>
      <c r="J3" s="2" t="s">
        <v>17</v>
      </c>
      <c r="K3" s="2" t="s">
        <v>17</v>
      </c>
      <c r="L3" s="2" t="s">
        <v>17</v>
      </c>
      <c r="M3" s="2" t="s">
        <v>17</v>
      </c>
      <c r="N3" s="3" t="s">
        <v>17</v>
      </c>
      <c r="O3" s="42"/>
    </row>
    <row r="4" spans="1:15" x14ac:dyDescent="0.25">
      <c r="A4" s="5" t="s">
        <v>18</v>
      </c>
      <c r="B4" s="5" t="s">
        <v>19</v>
      </c>
      <c r="C4" s="6">
        <v>0</v>
      </c>
      <c r="D4" s="6">
        <v>0</v>
      </c>
      <c r="E4" s="6">
        <v>0</v>
      </c>
      <c r="F4" s="6">
        <v>1</v>
      </c>
      <c r="G4" s="6">
        <v>0.84826536415643505</v>
      </c>
      <c r="H4" s="7">
        <v>1</v>
      </c>
      <c r="I4" s="6">
        <v>0.95654192589841203</v>
      </c>
      <c r="J4" s="6">
        <v>0.83966841331891651</v>
      </c>
      <c r="K4" s="6">
        <f t="shared" ref="K4:K22" si="0">LARGE($C4:$J4,1)</f>
        <v>1</v>
      </c>
      <c r="L4" s="6">
        <f t="shared" ref="L4:L22" si="1">LARGE($C4:$J4,2)</f>
        <v>1</v>
      </c>
      <c r="M4" s="6">
        <f t="shared" ref="M4:M22" si="2">LARGE($C4:$J4,3)</f>
        <v>0.95654192589841203</v>
      </c>
      <c r="N4" s="6">
        <f t="shared" ref="N4:N22" si="3">SUM(K4:M4)</f>
        <v>2.9565419258984118</v>
      </c>
      <c r="O4" s="8">
        <v>1</v>
      </c>
    </row>
    <row r="5" spans="1:15" x14ac:dyDescent="0.25">
      <c r="A5" s="5" t="s">
        <v>20</v>
      </c>
      <c r="B5" s="5" t="s">
        <v>21</v>
      </c>
      <c r="C5" s="6">
        <v>0</v>
      </c>
      <c r="D5" s="6">
        <v>0</v>
      </c>
      <c r="E5" s="6">
        <v>0</v>
      </c>
      <c r="F5" s="6">
        <v>0</v>
      </c>
      <c r="G5" s="6">
        <v>1</v>
      </c>
      <c r="H5" s="7">
        <v>0.926783604192563</v>
      </c>
      <c r="I5" s="6">
        <v>0.99040455628811097</v>
      </c>
      <c r="J5" s="6">
        <v>0.93767501178297163</v>
      </c>
      <c r="K5" s="6">
        <f t="shared" si="0"/>
        <v>1</v>
      </c>
      <c r="L5" s="6">
        <f t="shared" si="1"/>
        <v>0.99040455628811097</v>
      </c>
      <c r="M5" s="6">
        <f t="shared" si="2"/>
        <v>0.93767501178297163</v>
      </c>
      <c r="N5" s="6">
        <f t="shared" si="3"/>
        <v>2.9280795680710825</v>
      </c>
      <c r="O5" s="8">
        <v>2</v>
      </c>
    </row>
    <row r="6" spans="1:15" x14ac:dyDescent="0.25">
      <c r="A6" s="5" t="s">
        <v>22</v>
      </c>
      <c r="B6" s="5" t="s">
        <v>23</v>
      </c>
      <c r="C6" s="6">
        <v>0</v>
      </c>
      <c r="D6" s="6">
        <v>0</v>
      </c>
      <c r="E6" s="6">
        <v>0</v>
      </c>
      <c r="F6" s="6">
        <v>0</v>
      </c>
      <c r="G6" s="6">
        <v>0.96527382824261498</v>
      </c>
      <c r="H6" s="6">
        <v>0.87531267743965102</v>
      </c>
      <c r="I6" s="6">
        <v>1</v>
      </c>
      <c r="J6" s="6">
        <v>0.84820760209598278</v>
      </c>
      <c r="K6" s="6">
        <f t="shared" si="0"/>
        <v>1</v>
      </c>
      <c r="L6" s="6">
        <f t="shared" si="1"/>
        <v>0.96527382824261498</v>
      </c>
      <c r="M6" s="6">
        <f t="shared" si="2"/>
        <v>0.87531267743965102</v>
      </c>
      <c r="N6" s="6">
        <f t="shared" si="3"/>
        <v>2.8405865056822659</v>
      </c>
      <c r="O6" s="8">
        <v>3</v>
      </c>
    </row>
    <row r="7" spans="1:15" x14ac:dyDescent="0.25">
      <c r="A7" s="5" t="s">
        <v>22</v>
      </c>
      <c r="B7" s="5" t="s">
        <v>30</v>
      </c>
      <c r="C7" s="6">
        <v>0</v>
      </c>
      <c r="D7" s="6">
        <v>0</v>
      </c>
      <c r="E7" s="6">
        <v>0</v>
      </c>
      <c r="F7" s="6">
        <v>0</v>
      </c>
      <c r="G7" s="6">
        <v>0.91642969455689005</v>
      </c>
      <c r="H7" s="6">
        <v>0</v>
      </c>
      <c r="I7" s="6">
        <v>0.98947596496115398</v>
      </c>
      <c r="J7" s="6">
        <v>0.8760292772186643</v>
      </c>
      <c r="K7" s="6">
        <f t="shared" si="0"/>
        <v>0.98947596496115398</v>
      </c>
      <c r="L7" s="6">
        <f t="shared" si="1"/>
        <v>0.91642969455689005</v>
      </c>
      <c r="M7" s="6">
        <f t="shared" si="2"/>
        <v>0.8760292772186643</v>
      </c>
      <c r="N7" s="6">
        <f t="shared" si="3"/>
        <v>2.7819349367367083</v>
      </c>
      <c r="O7" s="8">
        <v>4</v>
      </c>
    </row>
    <row r="8" spans="1:15" x14ac:dyDescent="0.25">
      <c r="A8" s="5" t="s">
        <v>24</v>
      </c>
      <c r="B8" s="5" t="s">
        <v>25</v>
      </c>
      <c r="C8" s="6">
        <v>0</v>
      </c>
      <c r="D8" s="6">
        <v>0</v>
      </c>
      <c r="E8" s="6">
        <v>0</v>
      </c>
      <c r="F8" s="6">
        <v>0.93679092382495899</v>
      </c>
      <c r="G8" s="6">
        <v>0.93396005486601297</v>
      </c>
      <c r="H8" s="6">
        <v>0.88548716296057595</v>
      </c>
      <c r="I8" s="6">
        <v>0.715851053951156</v>
      </c>
      <c r="J8" s="6">
        <v>0.84535196429066517</v>
      </c>
      <c r="K8" s="6">
        <f t="shared" si="0"/>
        <v>0.93679092382495899</v>
      </c>
      <c r="L8" s="6">
        <f t="shared" si="1"/>
        <v>0.93396005486601297</v>
      </c>
      <c r="M8" s="6">
        <f t="shared" si="2"/>
        <v>0.88548716296057595</v>
      </c>
      <c r="N8" s="6">
        <f t="shared" si="3"/>
        <v>2.756238141651548</v>
      </c>
      <c r="O8" s="8">
        <v>5</v>
      </c>
    </row>
    <row r="9" spans="1:15" x14ac:dyDescent="0.25">
      <c r="A9" s="5" t="s">
        <v>20</v>
      </c>
      <c r="B9" s="5" t="s">
        <v>31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7">
        <v>0.94654942221812999</v>
      </c>
      <c r="I9" s="6">
        <v>0.80821493793914601</v>
      </c>
      <c r="J9" s="7">
        <v>1</v>
      </c>
      <c r="K9" s="6">
        <f t="shared" si="0"/>
        <v>1</v>
      </c>
      <c r="L9" s="6">
        <f t="shared" si="1"/>
        <v>0.94654942221812999</v>
      </c>
      <c r="M9" s="6">
        <f t="shared" si="2"/>
        <v>0.80821493793914601</v>
      </c>
      <c r="N9" s="6">
        <f t="shared" si="3"/>
        <v>2.7547643601572758</v>
      </c>
      <c r="O9" s="8">
        <v>6</v>
      </c>
    </row>
    <row r="10" spans="1:15" x14ac:dyDescent="0.25">
      <c r="A10" s="5" t="s">
        <v>22</v>
      </c>
      <c r="B10" s="5" t="s">
        <v>27</v>
      </c>
      <c r="C10" s="6">
        <v>0</v>
      </c>
      <c r="D10" s="6">
        <v>0</v>
      </c>
      <c r="E10" s="6">
        <v>0</v>
      </c>
      <c r="F10" s="6">
        <v>0</v>
      </c>
      <c r="G10" s="6">
        <v>0.78833093573316404</v>
      </c>
      <c r="H10" s="6">
        <v>0.89652103187391596</v>
      </c>
      <c r="I10" s="6">
        <v>0.88889404772959402</v>
      </c>
      <c r="J10" s="9">
        <v>0.83720092045801109</v>
      </c>
      <c r="K10" s="6">
        <f t="shared" si="0"/>
        <v>0.89652103187391596</v>
      </c>
      <c r="L10" s="6">
        <f t="shared" si="1"/>
        <v>0.88889404772959402</v>
      </c>
      <c r="M10" s="6">
        <f t="shared" si="2"/>
        <v>0.83720092045801109</v>
      </c>
      <c r="N10" s="6">
        <f t="shared" si="3"/>
        <v>2.6226160000615213</v>
      </c>
      <c r="O10" s="8">
        <v>7</v>
      </c>
    </row>
    <row r="11" spans="1:15" x14ac:dyDescent="0.25">
      <c r="A11" s="5" t="s">
        <v>18</v>
      </c>
      <c r="B11" s="5" t="s">
        <v>26</v>
      </c>
      <c r="C11" s="6">
        <v>0</v>
      </c>
      <c r="D11" s="6">
        <v>0</v>
      </c>
      <c r="E11" s="6">
        <v>0</v>
      </c>
      <c r="F11" s="6">
        <v>0.91649067662033601</v>
      </c>
      <c r="G11" s="6">
        <v>0.83802816901408494</v>
      </c>
      <c r="H11" s="6">
        <v>0.85149548056412405</v>
      </c>
      <c r="I11" s="6">
        <v>0.73321571176525202</v>
      </c>
      <c r="J11" s="6">
        <v>0</v>
      </c>
      <c r="K11" s="6">
        <f t="shared" si="0"/>
        <v>0.91649067662033601</v>
      </c>
      <c r="L11" s="6">
        <f t="shared" si="1"/>
        <v>0.85149548056412405</v>
      </c>
      <c r="M11" s="6">
        <f t="shared" si="2"/>
        <v>0.83802816901408494</v>
      </c>
      <c r="N11" s="6">
        <f t="shared" si="3"/>
        <v>2.6060143261985451</v>
      </c>
      <c r="O11" s="8">
        <v>8</v>
      </c>
    </row>
    <row r="12" spans="1:15" x14ac:dyDescent="0.25">
      <c r="A12" s="5" t="s">
        <v>28</v>
      </c>
      <c r="B12" s="5" t="s">
        <v>29</v>
      </c>
      <c r="C12" s="6">
        <v>0</v>
      </c>
      <c r="D12" s="6">
        <v>0</v>
      </c>
      <c r="E12" s="6">
        <v>0</v>
      </c>
      <c r="F12" s="6">
        <v>0.93973773390305004</v>
      </c>
      <c r="G12" s="6">
        <v>0.74892107992372303</v>
      </c>
      <c r="H12" s="6">
        <v>0</v>
      </c>
      <c r="I12" s="6">
        <v>0.83077970718420202</v>
      </c>
      <c r="J12" s="6">
        <v>0.79059580248967254</v>
      </c>
      <c r="K12" s="6">
        <f t="shared" si="0"/>
        <v>0.93973773390305004</v>
      </c>
      <c r="L12" s="6">
        <f t="shared" si="1"/>
        <v>0.83077970718420202</v>
      </c>
      <c r="M12" s="6">
        <f t="shared" si="2"/>
        <v>0.79059580248967254</v>
      </c>
      <c r="N12" s="6">
        <f t="shared" si="3"/>
        <v>2.5611132435769246</v>
      </c>
      <c r="O12" s="8">
        <v>9</v>
      </c>
    </row>
    <row r="13" spans="1:15" x14ac:dyDescent="0.25">
      <c r="A13" s="5" t="s">
        <v>32</v>
      </c>
      <c r="B13" s="5" t="s">
        <v>33</v>
      </c>
      <c r="C13" s="6">
        <v>0</v>
      </c>
      <c r="D13" s="6">
        <v>0</v>
      </c>
      <c r="E13" s="6">
        <v>0</v>
      </c>
      <c r="F13" s="6">
        <v>0</v>
      </c>
      <c r="G13" s="6">
        <v>0.879278043558262</v>
      </c>
      <c r="H13" s="6">
        <v>0</v>
      </c>
      <c r="I13" s="6">
        <v>0.80324697433992598</v>
      </c>
      <c r="J13" s="6">
        <v>0.72394577060633802</v>
      </c>
      <c r="K13" s="6">
        <f t="shared" si="0"/>
        <v>0.879278043558262</v>
      </c>
      <c r="L13" s="6">
        <f t="shared" si="1"/>
        <v>0.80324697433992598</v>
      </c>
      <c r="M13" s="6">
        <f t="shared" si="2"/>
        <v>0.72394577060633802</v>
      </c>
      <c r="N13" s="6">
        <f t="shared" si="3"/>
        <v>2.4064707885045258</v>
      </c>
      <c r="O13" s="8">
        <v>10</v>
      </c>
    </row>
    <row r="14" spans="1:15" x14ac:dyDescent="0.25">
      <c r="A14" s="5" t="s">
        <v>34</v>
      </c>
      <c r="B14" s="5" t="s">
        <v>35</v>
      </c>
      <c r="C14" s="6">
        <v>0</v>
      </c>
      <c r="D14" s="6">
        <v>0</v>
      </c>
      <c r="E14" s="6">
        <v>0</v>
      </c>
      <c r="F14" s="6">
        <v>0</v>
      </c>
      <c r="G14" s="6">
        <v>0.68555752567662498</v>
      </c>
      <c r="H14" s="6">
        <v>0</v>
      </c>
      <c r="I14" s="6">
        <v>0.69424582907729004</v>
      </c>
      <c r="J14" s="6">
        <v>0.56375280711968723</v>
      </c>
      <c r="K14" s="6">
        <f t="shared" si="0"/>
        <v>0.69424582907729004</v>
      </c>
      <c r="L14" s="6">
        <f t="shared" si="1"/>
        <v>0.68555752567662498</v>
      </c>
      <c r="M14" s="6">
        <f t="shared" si="2"/>
        <v>0.56375280711968723</v>
      </c>
      <c r="N14" s="6">
        <f t="shared" si="3"/>
        <v>1.9435561618736021</v>
      </c>
      <c r="O14" s="8">
        <v>11</v>
      </c>
    </row>
    <row r="15" spans="1:15" x14ac:dyDescent="0.25">
      <c r="A15" s="5" t="s">
        <v>37</v>
      </c>
      <c r="B15" s="5" t="s">
        <v>38</v>
      </c>
      <c r="C15" s="6">
        <v>0</v>
      </c>
      <c r="D15" s="6">
        <v>0</v>
      </c>
      <c r="E15" s="6">
        <v>0</v>
      </c>
      <c r="F15" s="6">
        <v>0</v>
      </c>
      <c r="G15" s="6">
        <v>0.60290722960088305</v>
      </c>
      <c r="H15" s="7">
        <v>0.69479612663628099</v>
      </c>
      <c r="I15" s="6">
        <v>0</v>
      </c>
      <c r="J15" s="6">
        <v>0.46614821591948763</v>
      </c>
      <c r="K15" s="6">
        <f t="shared" si="0"/>
        <v>0.69479612663628099</v>
      </c>
      <c r="L15" s="6">
        <f t="shared" si="1"/>
        <v>0.60290722960088305</v>
      </c>
      <c r="M15" s="6">
        <f t="shared" si="2"/>
        <v>0.46614821591948763</v>
      </c>
      <c r="N15" s="6">
        <f t="shared" si="3"/>
        <v>1.7638515721566517</v>
      </c>
      <c r="O15" s="8">
        <v>12</v>
      </c>
    </row>
    <row r="16" spans="1:15" x14ac:dyDescent="0.25">
      <c r="A16" s="5" t="s">
        <v>18</v>
      </c>
      <c r="B16" s="5" t="s">
        <v>36</v>
      </c>
      <c r="C16" s="6">
        <v>0</v>
      </c>
      <c r="D16" s="6">
        <v>0</v>
      </c>
      <c r="E16" s="6">
        <v>0</v>
      </c>
      <c r="F16" s="6">
        <v>0</v>
      </c>
      <c r="G16" s="6">
        <v>0.52395369843765704</v>
      </c>
      <c r="H16" s="6">
        <v>0</v>
      </c>
      <c r="I16" s="6">
        <v>0.77693688674281103</v>
      </c>
      <c r="J16" s="6">
        <v>0.42687626493664915</v>
      </c>
      <c r="K16" s="6">
        <f t="shared" si="0"/>
        <v>0.77693688674281103</v>
      </c>
      <c r="L16" s="6">
        <f t="shared" si="1"/>
        <v>0.52395369843765704</v>
      </c>
      <c r="M16" s="6">
        <f t="shared" si="2"/>
        <v>0.42687626493664915</v>
      </c>
      <c r="N16" s="6">
        <f t="shared" si="3"/>
        <v>1.7277668501171171</v>
      </c>
      <c r="O16" s="8">
        <v>13</v>
      </c>
    </row>
    <row r="17" spans="1:15" x14ac:dyDescent="0.25">
      <c r="A17" s="5" t="s">
        <v>39</v>
      </c>
      <c r="B17" s="5" t="s">
        <v>40</v>
      </c>
      <c r="C17" s="6">
        <v>0</v>
      </c>
      <c r="D17" s="6">
        <v>0</v>
      </c>
      <c r="E17" s="6">
        <v>0</v>
      </c>
      <c r="F17" s="6">
        <v>0</v>
      </c>
      <c r="G17" s="6">
        <v>0.862032049780871</v>
      </c>
      <c r="H17" s="6">
        <v>0</v>
      </c>
      <c r="I17" s="6">
        <v>0</v>
      </c>
      <c r="J17" s="6">
        <v>0</v>
      </c>
      <c r="K17" s="6">
        <f t="shared" si="0"/>
        <v>0.862032049780871</v>
      </c>
      <c r="L17" s="6">
        <f t="shared" si="1"/>
        <v>0</v>
      </c>
      <c r="M17" s="6">
        <f t="shared" si="2"/>
        <v>0</v>
      </c>
      <c r="N17" s="6">
        <f t="shared" si="3"/>
        <v>0.862032049780871</v>
      </c>
      <c r="O17" s="8">
        <v>14</v>
      </c>
    </row>
    <row r="18" spans="1:15" x14ac:dyDescent="0.25">
      <c r="A18" s="5" t="s">
        <v>22</v>
      </c>
      <c r="B18" s="5" t="s">
        <v>41</v>
      </c>
      <c r="C18" s="6">
        <v>0</v>
      </c>
      <c r="D18" s="6">
        <v>0</v>
      </c>
      <c r="E18" s="6">
        <v>0</v>
      </c>
      <c r="F18" s="6">
        <v>0</v>
      </c>
      <c r="G18" s="6">
        <v>0.83565287210197103</v>
      </c>
      <c r="H18" s="6">
        <v>0</v>
      </c>
      <c r="I18" s="6">
        <v>0</v>
      </c>
      <c r="J18" s="6">
        <v>0</v>
      </c>
      <c r="K18" s="6">
        <f t="shared" si="0"/>
        <v>0.83565287210197103</v>
      </c>
      <c r="L18" s="6">
        <f t="shared" si="1"/>
        <v>0</v>
      </c>
      <c r="M18" s="6">
        <f t="shared" si="2"/>
        <v>0</v>
      </c>
      <c r="N18" s="6">
        <f t="shared" si="3"/>
        <v>0.83565287210197103</v>
      </c>
      <c r="O18" s="8">
        <v>15</v>
      </c>
    </row>
    <row r="19" spans="1:15" x14ac:dyDescent="0.25">
      <c r="A19" s="5" t="s">
        <v>37</v>
      </c>
      <c r="B19" s="5" t="s">
        <v>42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0.69424582907729004</v>
      </c>
      <c r="J19" s="6">
        <v>0</v>
      </c>
      <c r="K19" s="6">
        <f t="shared" si="0"/>
        <v>0.69424582907729004</v>
      </c>
      <c r="L19" s="6">
        <f t="shared" si="1"/>
        <v>0</v>
      </c>
      <c r="M19" s="6">
        <f t="shared" si="2"/>
        <v>0</v>
      </c>
      <c r="N19" s="6">
        <f t="shared" si="3"/>
        <v>0.69424582907729004</v>
      </c>
      <c r="O19" s="8">
        <v>16</v>
      </c>
    </row>
    <row r="20" spans="1:15" x14ac:dyDescent="0.25">
      <c r="A20" s="5" t="s">
        <v>43</v>
      </c>
      <c r="B20" s="5" t="s">
        <v>44</v>
      </c>
      <c r="C20" s="6">
        <v>0</v>
      </c>
      <c r="D20" s="6">
        <v>0</v>
      </c>
      <c r="E20" s="6">
        <v>0</v>
      </c>
      <c r="F20" s="6">
        <v>0</v>
      </c>
      <c r="G20" s="6">
        <v>0.58507577531698496</v>
      </c>
      <c r="H20" s="6">
        <v>0</v>
      </c>
      <c r="I20" s="6">
        <v>0</v>
      </c>
      <c r="J20" s="6">
        <v>0</v>
      </c>
      <c r="K20" s="6">
        <f t="shared" si="0"/>
        <v>0.58507577531698496</v>
      </c>
      <c r="L20" s="6">
        <f t="shared" si="1"/>
        <v>0</v>
      </c>
      <c r="M20" s="6">
        <f t="shared" si="2"/>
        <v>0</v>
      </c>
      <c r="N20" s="6">
        <f t="shared" si="3"/>
        <v>0.58507577531698496</v>
      </c>
      <c r="O20" s="8">
        <v>17</v>
      </c>
    </row>
    <row r="21" spans="1:15" x14ac:dyDescent="0.25">
      <c r="A21" s="5" t="s">
        <v>43</v>
      </c>
      <c r="B21" s="5" t="s">
        <v>45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0.53577950677531705</v>
      </c>
      <c r="I21" s="6">
        <v>0</v>
      </c>
      <c r="J21" s="6">
        <v>0</v>
      </c>
      <c r="K21" s="6">
        <f t="shared" si="0"/>
        <v>0.53577950677531705</v>
      </c>
      <c r="L21" s="6">
        <f t="shared" si="1"/>
        <v>0</v>
      </c>
      <c r="M21" s="6">
        <f t="shared" si="2"/>
        <v>0</v>
      </c>
      <c r="N21" s="6">
        <f t="shared" si="3"/>
        <v>0.53577950677531705</v>
      </c>
      <c r="O21" s="8">
        <v>18</v>
      </c>
    </row>
    <row r="22" spans="1:15" x14ac:dyDescent="0.25">
      <c r="A22" s="5" t="s">
        <v>46</v>
      </c>
      <c r="B22" s="5" t="s">
        <v>47</v>
      </c>
      <c r="C22" s="6">
        <v>0</v>
      </c>
      <c r="D22" s="6">
        <v>0</v>
      </c>
      <c r="E22" s="6">
        <v>0</v>
      </c>
      <c r="F22" s="6">
        <v>0</v>
      </c>
      <c r="G22" s="6">
        <v>0.27914756950252601</v>
      </c>
      <c r="H22" s="6">
        <v>0</v>
      </c>
      <c r="I22" s="6">
        <v>0</v>
      </c>
      <c r="J22" s="6">
        <v>0</v>
      </c>
      <c r="K22" s="6">
        <f t="shared" si="0"/>
        <v>0.27914756950252601</v>
      </c>
      <c r="L22" s="6">
        <f t="shared" si="1"/>
        <v>0</v>
      </c>
      <c r="M22" s="6">
        <f t="shared" si="2"/>
        <v>0</v>
      </c>
      <c r="N22" s="6">
        <f t="shared" si="3"/>
        <v>0.27914756950252601</v>
      </c>
      <c r="O22" s="8">
        <v>19</v>
      </c>
    </row>
    <row r="23" spans="1:15" x14ac:dyDescent="0.25">
      <c r="A23" s="10"/>
      <c r="B23" s="10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8"/>
    </row>
    <row r="24" spans="1:15" x14ac:dyDescent="0.25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8"/>
    </row>
    <row r="25" spans="1:15" x14ac:dyDescent="0.25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8"/>
    </row>
    <row r="26" spans="1:15" x14ac:dyDescent="0.25">
      <c r="A26" s="10"/>
      <c r="B26" s="10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8"/>
    </row>
    <row r="27" spans="1:15" x14ac:dyDescent="0.25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8"/>
    </row>
    <row r="28" spans="1:15" x14ac:dyDescent="0.25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8"/>
    </row>
    <row r="29" spans="1:15" x14ac:dyDescent="0.25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8"/>
    </row>
    <row r="30" spans="1:15" x14ac:dyDescent="0.25">
      <c r="A30" s="10"/>
      <c r="B30" s="10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8"/>
    </row>
    <row r="31" spans="1:15" ht="15.75" x14ac:dyDescent="0.25">
      <c r="A31" s="39"/>
      <c r="B31" s="39"/>
      <c r="C31" s="40" t="s">
        <v>48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</row>
    <row r="32" spans="1:15" x14ac:dyDescent="0.25">
      <c r="A32" s="41"/>
      <c r="B32" s="41"/>
      <c r="C32" s="2" t="s">
        <v>2</v>
      </c>
      <c r="D32" s="2" t="s">
        <v>3</v>
      </c>
      <c r="E32" s="2" t="s">
        <v>4</v>
      </c>
      <c r="F32" s="2" t="s">
        <v>5</v>
      </c>
      <c r="G32" s="2" t="s">
        <v>6</v>
      </c>
      <c r="H32" s="2" t="s">
        <v>7</v>
      </c>
      <c r="I32" s="2" t="s">
        <v>8</v>
      </c>
      <c r="J32" s="2" t="s">
        <v>9</v>
      </c>
      <c r="K32" s="2" t="s">
        <v>10</v>
      </c>
      <c r="L32" s="2" t="s">
        <v>11</v>
      </c>
      <c r="M32" s="2" t="s">
        <v>12</v>
      </c>
      <c r="N32" s="3" t="s">
        <v>13</v>
      </c>
      <c r="O32" s="42" t="s">
        <v>14</v>
      </c>
    </row>
    <row r="33" spans="1:15" x14ac:dyDescent="0.25">
      <c r="A33" s="4" t="s">
        <v>15</v>
      </c>
      <c r="B33" s="4" t="s">
        <v>16</v>
      </c>
      <c r="C33" s="2" t="s">
        <v>17</v>
      </c>
      <c r="D33" s="2" t="s">
        <v>17</v>
      </c>
      <c r="E33" s="2" t="s">
        <v>17</v>
      </c>
      <c r="F33" s="2" t="s">
        <v>17</v>
      </c>
      <c r="G33" s="2" t="s">
        <v>17</v>
      </c>
      <c r="H33" s="2" t="s">
        <v>17</v>
      </c>
      <c r="I33" s="2" t="s">
        <v>17</v>
      </c>
      <c r="J33" s="2" t="s">
        <v>17</v>
      </c>
      <c r="K33" s="2" t="s">
        <v>17</v>
      </c>
      <c r="L33" s="2" t="s">
        <v>17</v>
      </c>
      <c r="M33" s="2" t="s">
        <v>17</v>
      </c>
      <c r="N33" s="3" t="s">
        <v>17</v>
      </c>
      <c r="O33" s="42"/>
    </row>
    <row r="34" spans="1:15" x14ac:dyDescent="0.25">
      <c r="A34" s="5" t="s">
        <v>49</v>
      </c>
      <c r="B34" s="5" t="s">
        <v>50</v>
      </c>
      <c r="C34" s="6">
        <v>0</v>
      </c>
      <c r="D34" s="6">
        <v>0</v>
      </c>
      <c r="E34" s="6">
        <v>0</v>
      </c>
      <c r="F34" s="6">
        <v>1</v>
      </c>
      <c r="G34" s="6">
        <v>0.76260906575867204</v>
      </c>
      <c r="H34" s="6">
        <v>1</v>
      </c>
      <c r="I34" s="6">
        <v>0.64707417070443496</v>
      </c>
      <c r="J34" s="6">
        <v>0.99326746524438225</v>
      </c>
      <c r="K34" s="6">
        <f t="shared" ref="K34:K49" si="4">LARGE($C34:$J34,1)</f>
        <v>1</v>
      </c>
      <c r="L34" s="6">
        <f t="shared" ref="L34:L49" si="5">LARGE($C34:$J34,2)</f>
        <v>1</v>
      </c>
      <c r="M34" s="6">
        <f t="shared" ref="M34:M49" si="6">LARGE($C34:$J34,3)</f>
        <v>0.99326746524438225</v>
      </c>
      <c r="N34" s="6">
        <f t="shared" ref="N34:N49" si="7">SUM(K34:M34)</f>
        <v>2.993267465244382</v>
      </c>
      <c r="O34" s="8">
        <v>1</v>
      </c>
    </row>
    <row r="35" spans="1:15" x14ac:dyDescent="0.25">
      <c r="A35" s="5" t="s">
        <v>32</v>
      </c>
      <c r="B35" s="5" t="s">
        <v>33</v>
      </c>
      <c r="C35" s="6">
        <v>0</v>
      </c>
      <c r="D35" s="6">
        <v>0</v>
      </c>
      <c r="E35" s="6">
        <v>0</v>
      </c>
      <c r="F35" s="6">
        <v>0</v>
      </c>
      <c r="G35" s="6">
        <v>1</v>
      </c>
      <c r="H35" s="6">
        <v>0</v>
      </c>
      <c r="I35" s="6">
        <v>0.974673872530749</v>
      </c>
      <c r="J35" s="6">
        <v>1</v>
      </c>
      <c r="K35" s="6">
        <f t="shared" si="4"/>
        <v>1</v>
      </c>
      <c r="L35" s="6">
        <f t="shared" si="5"/>
        <v>1</v>
      </c>
      <c r="M35" s="6">
        <f t="shared" si="6"/>
        <v>0.974673872530749</v>
      </c>
      <c r="N35" s="6">
        <f t="shared" si="7"/>
        <v>2.9746738725307491</v>
      </c>
      <c r="O35" s="8">
        <v>2</v>
      </c>
    </row>
    <row r="36" spans="1:15" x14ac:dyDescent="0.25">
      <c r="A36" s="5" t="s">
        <v>51</v>
      </c>
      <c r="B36" s="5" t="s">
        <v>52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0.99660390249784003</v>
      </c>
      <c r="I36" s="6">
        <v>0.89569511740588903</v>
      </c>
      <c r="J36" s="6">
        <v>0.81320000000000003</v>
      </c>
      <c r="K36" s="6">
        <f t="shared" si="4"/>
        <v>0.99660390249784003</v>
      </c>
      <c r="L36" s="6">
        <f t="shared" si="5"/>
        <v>0.89569511740588903</v>
      </c>
      <c r="M36" s="6">
        <f t="shared" si="6"/>
        <v>0.81320000000000003</v>
      </c>
      <c r="N36" s="6">
        <f t="shared" si="7"/>
        <v>2.705499019903729</v>
      </c>
      <c r="O36" s="8">
        <v>3</v>
      </c>
    </row>
    <row r="37" spans="1:15" x14ac:dyDescent="0.25">
      <c r="A37" s="5" t="s">
        <v>22</v>
      </c>
      <c r="B37" s="5" t="s">
        <v>27</v>
      </c>
      <c r="C37" s="6">
        <v>0</v>
      </c>
      <c r="D37" s="6">
        <v>0</v>
      </c>
      <c r="E37" s="6">
        <v>0</v>
      </c>
      <c r="F37" s="6">
        <v>0</v>
      </c>
      <c r="G37" s="6">
        <v>0.71295311059090605</v>
      </c>
      <c r="H37" s="6">
        <v>0.84803970821694796</v>
      </c>
      <c r="I37" s="6">
        <v>0.780954155795751</v>
      </c>
      <c r="J37" s="6">
        <v>0.85414007169712336</v>
      </c>
      <c r="K37" s="6">
        <f t="shared" si="4"/>
        <v>0.85414007169712336</v>
      </c>
      <c r="L37" s="6">
        <f t="shared" si="5"/>
        <v>0.84803970821694796</v>
      </c>
      <c r="M37" s="6">
        <f t="shared" si="6"/>
        <v>0.780954155795751</v>
      </c>
      <c r="N37" s="6">
        <f t="shared" si="7"/>
        <v>2.4831339357098221</v>
      </c>
      <c r="O37" s="8">
        <v>4</v>
      </c>
    </row>
    <row r="38" spans="1:15" x14ac:dyDescent="0.25">
      <c r="A38" s="5" t="s">
        <v>37</v>
      </c>
      <c r="B38" s="5" t="s">
        <v>38</v>
      </c>
      <c r="C38" s="6">
        <v>0</v>
      </c>
      <c r="D38" s="6">
        <v>0</v>
      </c>
      <c r="E38" s="6">
        <v>0</v>
      </c>
      <c r="F38" s="6">
        <v>0</v>
      </c>
      <c r="G38" s="6">
        <v>0.74370433425551596</v>
      </c>
      <c r="H38" s="6">
        <v>0.75845507706528903</v>
      </c>
      <c r="I38" s="6">
        <v>0</v>
      </c>
      <c r="J38" s="6">
        <v>0.95260995016175576</v>
      </c>
      <c r="K38" s="6">
        <f t="shared" si="4"/>
        <v>0.95260995016175576</v>
      </c>
      <c r="L38" s="6">
        <f t="shared" si="5"/>
        <v>0.75845507706528903</v>
      </c>
      <c r="M38" s="6">
        <f t="shared" si="6"/>
        <v>0.74370433425551596</v>
      </c>
      <c r="N38" s="6">
        <f t="shared" si="7"/>
        <v>2.4547693614825605</v>
      </c>
      <c r="O38" s="8">
        <v>5</v>
      </c>
    </row>
    <row r="39" spans="1:15" x14ac:dyDescent="0.25">
      <c r="A39" s="11" t="s">
        <v>55</v>
      </c>
      <c r="B39" s="12" t="s">
        <v>56</v>
      </c>
      <c r="C39" s="6">
        <v>0</v>
      </c>
      <c r="D39" s="6">
        <v>0</v>
      </c>
      <c r="E39" s="6">
        <v>0</v>
      </c>
      <c r="F39" s="6">
        <v>0</v>
      </c>
      <c r="G39" s="6">
        <v>0.83324466198481995</v>
      </c>
      <c r="H39" s="6">
        <v>0</v>
      </c>
      <c r="I39" s="6">
        <v>0.60471487141259805</v>
      </c>
      <c r="J39" s="6">
        <v>0.93743114453090837</v>
      </c>
      <c r="K39" s="6">
        <f t="shared" si="4"/>
        <v>0.93743114453090837</v>
      </c>
      <c r="L39" s="6">
        <f t="shared" si="5"/>
        <v>0.83324466198481995</v>
      </c>
      <c r="M39" s="6">
        <f t="shared" si="6"/>
        <v>0.60471487141259805</v>
      </c>
      <c r="N39" s="6">
        <f t="shared" si="7"/>
        <v>2.3753906779283263</v>
      </c>
      <c r="O39" s="8">
        <v>6</v>
      </c>
    </row>
    <row r="40" spans="1:15" x14ac:dyDescent="0.25">
      <c r="A40" s="5" t="s">
        <v>22</v>
      </c>
      <c r="B40" s="5" t="s">
        <v>53</v>
      </c>
      <c r="C40" s="6">
        <v>0</v>
      </c>
      <c r="D40" s="6">
        <v>0</v>
      </c>
      <c r="E40" s="6">
        <v>0</v>
      </c>
      <c r="F40" s="6">
        <v>0</v>
      </c>
      <c r="G40" s="6">
        <v>0.87828970702986497</v>
      </c>
      <c r="H40" s="6">
        <v>0</v>
      </c>
      <c r="I40" s="6">
        <v>0.82525158404770804</v>
      </c>
      <c r="J40" s="6">
        <v>0.54017661974293962</v>
      </c>
      <c r="K40" s="6">
        <f t="shared" si="4"/>
        <v>0.87828970702986497</v>
      </c>
      <c r="L40" s="6">
        <f t="shared" si="5"/>
        <v>0.82525158404770804</v>
      </c>
      <c r="M40" s="6">
        <f t="shared" si="6"/>
        <v>0.54017661974293962</v>
      </c>
      <c r="N40" s="6">
        <f t="shared" si="7"/>
        <v>2.2437179108205125</v>
      </c>
      <c r="O40" s="8">
        <v>7</v>
      </c>
    </row>
    <row r="41" spans="1:15" x14ac:dyDescent="0.25">
      <c r="A41" s="11" t="s">
        <v>28</v>
      </c>
      <c r="B41" s="12" t="s">
        <v>57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1</v>
      </c>
      <c r="J41" s="6">
        <v>0.96222785695549529</v>
      </c>
      <c r="K41" s="6">
        <f t="shared" si="4"/>
        <v>1</v>
      </c>
      <c r="L41" s="6">
        <f t="shared" si="5"/>
        <v>0.96222785695549529</v>
      </c>
      <c r="M41" s="6">
        <f t="shared" si="6"/>
        <v>0</v>
      </c>
      <c r="N41" s="6">
        <f t="shared" si="7"/>
        <v>1.9622278569554954</v>
      </c>
      <c r="O41" s="8">
        <v>8</v>
      </c>
    </row>
    <row r="42" spans="1:15" x14ac:dyDescent="0.25">
      <c r="A42" s="5" t="s">
        <v>60</v>
      </c>
      <c r="B42" s="5" t="s">
        <v>61</v>
      </c>
      <c r="C42" s="6">
        <v>0</v>
      </c>
      <c r="D42" s="6">
        <v>0</v>
      </c>
      <c r="E42" s="6">
        <v>0</v>
      </c>
      <c r="F42" s="6">
        <v>0</v>
      </c>
      <c r="G42" s="6">
        <v>0.826062282755196</v>
      </c>
      <c r="H42" s="6">
        <v>0</v>
      </c>
      <c r="I42" s="6">
        <v>0</v>
      </c>
      <c r="J42" s="6">
        <v>0.96534056133601465</v>
      </c>
      <c r="K42" s="6">
        <f t="shared" si="4"/>
        <v>0.96534056133601465</v>
      </c>
      <c r="L42" s="6">
        <f t="shared" si="5"/>
        <v>0.826062282755196</v>
      </c>
      <c r="M42" s="6">
        <f t="shared" si="6"/>
        <v>0</v>
      </c>
      <c r="N42" s="6">
        <f t="shared" si="7"/>
        <v>1.7914028440912106</v>
      </c>
      <c r="O42" s="8">
        <v>9</v>
      </c>
    </row>
    <row r="43" spans="1:15" x14ac:dyDescent="0.25">
      <c r="A43" s="5" t="s">
        <v>37</v>
      </c>
      <c r="B43" s="5" t="s">
        <v>54</v>
      </c>
      <c r="C43" s="6">
        <v>0</v>
      </c>
      <c r="D43" s="6">
        <v>0</v>
      </c>
      <c r="E43" s="6">
        <v>0</v>
      </c>
      <c r="F43" s="6">
        <v>0</v>
      </c>
      <c r="G43" s="6">
        <v>0.84723700078030795</v>
      </c>
      <c r="H43" s="6">
        <v>0</v>
      </c>
      <c r="I43" s="6">
        <v>0.81442415206857999</v>
      </c>
      <c r="J43" s="6">
        <v>0</v>
      </c>
      <c r="K43" s="6">
        <f t="shared" si="4"/>
        <v>0.84723700078030795</v>
      </c>
      <c r="L43" s="6">
        <f t="shared" si="5"/>
        <v>0.81442415206857999</v>
      </c>
      <c r="M43" s="6">
        <f t="shared" si="6"/>
        <v>0</v>
      </c>
      <c r="N43" s="6">
        <f t="shared" si="7"/>
        <v>1.6616611528488878</v>
      </c>
      <c r="O43" s="8">
        <v>10</v>
      </c>
    </row>
    <row r="44" spans="1:15" x14ac:dyDescent="0.25">
      <c r="A44" s="35" t="s">
        <v>28</v>
      </c>
      <c r="B44" s="35" t="s">
        <v>99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0.99872693888257413</v>
      </c>
      <c r="K44" s="6">
        <f t="shared" si="4"/>
        <v>0.99872693888257413</v>
      </c>
      <c r="L44" s="6">
        <f t="shared" si="5"/>
        <v>0</v>
      </c>
      <c r="M44" s="6">
        <f t="shared" si="6"/>
        <v>0</v>
      </c>
      <c r="N44" s="6">
        <f t="shared" si="7"/>
        <v>0.99872693888257413</v>
      </c>
      <c r="O44" s="8">
        <v>11</v>
      </c>
    </row>
    <row r="45" spans="1:15" x14ac:dyDescent="0.25">
      <c r="A45" s="35" t="s">
        <v>22</v>
      </c>
      <c r="B45" s="35" t="s">
        <v>104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0.86193931975168325</v>
      </c>
      <c r="K45" s="6">
        <f t="shared" si="4"/>
        <v>0.86193931975168325</v>
      </c>
      <c r="L45" s="6">
        <f t="shared" si="5"/>
        <v>0</v>
      </c>
      <c r="M45" s="6">
        <f t="shared" si="6"/>
        <v>0</v>
      </c>
      <c r="N45" s="6">
        <f t="shared" si="7"/>
        <v>0.86193931975168325</v>
      </c>
      <c r="O45" s="8">
        <v>12</v>
      </c>
    </row>
    <row r="46" spans="1:15" x14ac:dyDescent="0.25">
      <c r="A46" s="5" t="s">
        <v>58</v>
      </c>
      <c r="B46" s="5" t="s">
        <v>59</v>
      </c>
      <c r="C46" s="6">
        <v>0</v>
      </c>
      <c r="D46" s="6">
        <v>0</v>
      </c>
      <c r="E46" s="6">
        <v>0</v>
      </c>
      <c r="F46" s="6">
        <v>0</v>
      </c>
      <c r="G46" s="6">
        <v>0.83852947435624603</v>
      </c>
      <c r="H46" s="6">
        <v>0</v>
      </c>
      <c r="I46" s="6">
        <v>0</v>
      </c>
      <c r="J46" s="6">
        <v>0</v>
      </c>
      <c r="K46" s="6">
        <f t="shared" si="4"/>
        <v>0.83852947435624603</v>
      </c>
      <c r="L46" s="6">
        <f t="shared" si="5"/>
        <v>0</v>
      </c>
      <c r="M46" s="6">
        <f t="shared" si="6"/>
        <v>0</v>
      </c>
      <c r="N46" s="6">
        <f t="shared" si="7"/>
        <v>0.83852947435624603</v>
      </c>
      <c r="O46" s="8">
        <v>13</v>
      </c>
    </row>
    <row r="47" spans="1:15" x14ac:dyDescent="0.25">
      <c r="A47" s="5" t="s">
        <v>62</v>
      </c>
      <c r="B47" s="5" t="s">
        <v>63</v>
      </c>
      <c r="C47" s="6">
        <v>0</v>
      </c>
      <c r="D47" s="6">
        <v>0</v>
      </c>
      <c r="E47" s="6">
        <v>0</v>
      </c>
      <c r="F47" s="6">
        <v>0</v>
      </c>
      <c r="G47" s="6">
        <v>0.75562176349577903</v>
      </c>
      <c r="H47" s="6">
        <v>0</v>
      </c>
      <c r="I47" s="6">
        <v>0</v>
      </c>
      <c r="J47" s="6">
        <v>0</v>
      </c>
      <c r="K47" s="6">
        <f t="shared" si="4"/>
        <v>0.75562176349577903</v>
      </c>
      <c r="L47" s="6">
        <f t="shared" si="5"/>
        <v>0</v>
      </c>
      <c r="M47" s="6">
        <f t="shared" si="6"/>
        <v>0</v>
      </c>
      <c r="N47" s="6">
        <f t="shared" si="7"/>
        <v>0.75562176349577903</v>
      </c>
      <c r="O47" s="8">
        <v>14</v>
      </c>
    </row>
    <row r="48" spans="1:15" x14ac:dyDescent="0.25">
      <c r="A48" s="5" t="s">
        <v>37</v>
      </c>
      <c r="B48" s="5" t="s">
        <v>42</v>
      </c>
      <c r="C48" s="6">
        <v>0</v>
      </c>
      <c r="D48" s="6">
        <v>0</v>
      </c>
      <c r="E48" s="6">
        <v>0</v>
      </c>
      <c r="F48" s="6">
        <v>0</v>
      </c>
      <c r="G48" s="6">
        <v>0.69642477122792101</v>
      </c>
      <c r="H48" s="6">
        <v>0</v>
      </c>
      <c r="I48" s="6">
        <v>0</v>
      </c>
      <c r="J48" s="6">
        <v>0</v>
      </c>
      <c r="K48" s="6">
        <f t="shared" si="4"/>
        <v>0.69642477122792101</v>
      </c>
      <c r="L48" s="6">
        <f t="shared" si="5"/>
        <v>0</v>
      </c>
      <c r="M48" s="6">
        <f t="shared" si="6"/>
        <v>0</v>
      </c>
      <c r="N48" s="6">
        <f t="shared" si="7"/>
        <v>0.69642477122792101</v>
      </c>
      <c r="O48" s="8">
        <v>15</v>
      </c>
    </row>
    <row r="49" spans="1:15" x14ac:dyDescent="0.25">
      <c r="A49" s="5" t="s">
        <v>58</v>
      </c>
      <c r="B49" s="5" t="s">
        <v>64</v>
      </c>
      <c r="C49" s="6">
        <v>0</v>
      </c>
      <c r="D49" s="6">
        <v>0</v>
      </c>
      <c r="E49" s="6">
        <v>0</v>
      </c>
      <c r="F49" s="6">
        <v>0</v>
      </c>
      <c r="G49" s="6">
        <v>0.67856636163722805</v>
      </c>
      <c r="H49" s="6">
        <v>0</v>
      </c>
      <c r="I49" s="6">
        <v>0</v>
      </c>
      <c r="J49" s="6">
        <v>0</v>
      </c>
      <c r="K49" s="6">
        <f t="shared" si="4"/>
        <v>0.67856636163722805</v>
      </c>
      <c r="L49" s="6">
        <f t="shared" si="5"/>
        <v>0</v>
      </c>
      <c r="M49" s="6">
        <f t="shared" si="6"/>
        <v>0</v>
      </c>
      <c r="N49" s="6">
        <f t="shared" si="7"/>
        <v>0.67856636163722805</v>
      </c>
      <c r="O49" s="8">
        <v>16</v>
      </c>
    </row>
    <row r="50" spans="1:15" x14ac:dyDescent="0.25">
      <c r="A50" s="11"/>
      <c r="B50" s="12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8"/>
    </row>
    <row r="51" spans="1:15" x14ac:dyDescent="0.25">
      <c r="A51" s="5"/>
      <c r="B51" s="5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8"/>
    </row>
    <row r="52" spans="1:15" x14ac:dyDescent="0.25">
      <c r="A52" s="5"/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8"/>
    </row>
    <row r="53" spans="1:15" x14ac:dyDescent="0.25">
      <c r="A53" s="5"/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8"/>
    </row>
    <row r="54" spans="1:15" x14ac:dyDescent="0.25">
      <c r="A54" s="5"/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8"/>
    </row>
    <row r="55" spans="1:15" x14ac:dyDescent="0.25">
      <c r="A55" s="5"/>
      <c r="B55" s="5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8"/>
    </row>
    <row r="56" spans="1:15" x14ac:dyDescent="0.25">
      <c r="A56" s="5"/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8"/>
    </row>
    <row r="57" spans="1:15" x14ac:dyDescent="0.25">
      <c r="A57" s="5"/>
      <c r="B57" s="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8"/>
    </row>
    <row r="58" spans="1:15" ht="15.75" x14ac:dyDescent="0.25">
      <c r="A58" s="39"/>
      <c r="B58" s="39"/>
      <c r="C58" s="40" t="s">
        <v>65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</row>
    <row r="59" spans="1:15" x14ac:dyDescent="0.25">
      <c r="A59" s="41"/>
      <c r="B59" s="41"/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  <c r="H59" s="2" t="s">
        <v>7</v>
      </c>
      <c r="I59" s="2" t="s">
        <v>8</v>
      </c>
      <c r="J59" s="2" t="s">
        <v>9</v>
      </c>
      <c r="K59" s="2" t="s">
        <v>10</v>
      </c>
      <c r="L59" s="2" t="s">
        <v>11</v>
      </c>
      <c r="M59" s="2" t="s">
        <v>12</v>
      </c>
      <c r="N59" s="3" t="s">
        <v>13</v>
      </c>
      <c r="O59" s="42" t="s">
        <v>14</v>
      </c>
    </row>
    <row r="60" spans="1:15" x14ac:dyDescent="0.25">
      <c r="A60" s="4" t="s">
        <v>15</v>
      </c>
      <c r="B60" s="4" t="s">
        <v>16</v>
      </c>
      <c r="C60" s="2" t="s">
        <v>17</v>
      </c>
      <c r="D60" s="2" t="s">
        <v>17</v>
      </c>
      <c r="E60" s="2" t="s">
        <v>17</v>
      </c>
      <c r="F60" s="2" t="s">
        <v>17</v>
      </c>
      <c r="G60" s="2" t="s">
        <v>17</v>
      </c>
      <c r="H60" s="2" t="s">
        <v>17</v>
      </c>
      <c r="I60" s="2" t="s">
        <v>17</v>
      </c>
      <c r="J60" s="2" t="s">
        <v>17</v>
      </c>
      <c r="K60" s="2" t="s">
        <v>17</v>
      </c>
      <c r="L60" s="2" t="s">
        <v>17</v>
      </c>
      <c r="M60" s="2" t="s">
        <v>17</v>
      </c>
      <c r="N60" s="3" t="s">
        <v>17</v>
      </c>
      <c r="O60" s="42"/>
    </row>
    <row r="61" spans="1:15" x14ac:dyDescent="0.25">
      <c r="A61" s="5" t="s">
        <v>58</v>
      </c>
      <c r="B61" s="5" t="s">
        <v>67</v>
      </c>
      <c r="C61" s="6">
        <v>0</v>
      </c>
      <c r="D61" s="6">
        <v>0</v>
      </c>
      <c r="E61" s="6">
        <v>0</v>
      </c>
      <c r="F61" s="6">
        <v>0</v>
      </c>
      <c r="G61" s="6">
        <v>1</v>
      </c>
      <c r="H61" s="6">
        <v>1</v>
      </c>
      <c r="I61" s="6">
        <v>0</v>
      </c>
      <c r="J61" s="6">
        <v>1</v>
      </c>
      <c r="K61" s="6">
        <f>LARGE($C61:$J61,1)</f>
        <v>1</v>
      </c>
      <c r="L61" s="6">
        <f>LARGE($C61:$J61,2)</f>
        <v>1</v>
      </c>
      <c r="M61" s="6">
        <f>LARGE($C61:$J61,3)</f>
        <v>1</v>
      </c>
      <c r="N61" s="6">
        <f>SUM(K61:M61)</f>
        <v>3</v>
      </c>
      <c r="O61" s="8">
        <v>1</v>
      </c>
    </row>
    <row r="62" spans="1:15" x14ac:dyDescent="0.25">
      <c r="A62" s="5" t="s">
        <v>66</v>
      </c>
      <c r="B62" s="5" t="s">
        <v>50</v>
      </c>
      <c r="C62" s="6">
        <v>0</v>
      </c>
      <c r="D62" s="6">
        <v>0</v>
      </c>
      <c r="E62" s="6">
        <v>0</v>
      </c>
      <c r="F62" s="6">
        <v>1</v>
      </c>
      <c r="G62" s="6">
        <v>0</v>
      </c>
      <c r="H62" s="6">
        <v>0.71133933974315899</v>
      </c>
      <c r="I62" s="6">
        <v>0.96012658227848102</v>
      </c>
      <c r="J62" s="6">
        <v>0.71737700605103927</v>
      </c>
      <c r="K62" s="6">
        <f>LARGE($C62:$J62,1)</f>
        <v>1</v>
      </c>
      <c r="L62" s="6">
        <f>LARGE($C62:$J62,2)</f>
        <v>0.96012658227848102</v>
      </c>
      <c r="M62" s="6">
        <f>LARGE($C62:$J62,3)</f>
        <v>0.71737700605103927</v>
      </c>
      <c r="N62" s="6">
        <f>SUM(K62:M62)</f>
        <v>2.6775035883295204</v>
      </c>
      <c r="O62" s="8">
        <v>2</v>
      </c>
    </row>
    <row r="63" spans="1:15" x14ac:dyDescent="0.25">
      <c r="A63" s="5" t="s">
        <v>22</v>
      </c>
      <c r="B63" s="5" t="s">
        <v>68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1</v>
      </c>
      <c r="J63" s="6">
        <v>0.80523217574322548</v>
      </c>
      <c r="K63" s="6">
        <f>LARGE($C63:$J63,1)</f>
        <v>1</v>
      </c>
      <c r="L63" s="6">
        <f>LARGE($C63:$J63,2)</f>
        <v>0.80523217574322548</v>
      </c>
      <c r="M63" s="6">
        <f>LARGE($C63:$J63,3)</f>
        <v>0</v>
      </c>
      <c r="N63" s="6">
        <f>SUM(K63:M63)</f>
        <v>1.8052321757432255</v>
      </c>
      <c r="O63" s="8">
        <v>3</v>
      </c>
    </row>
    <row r="64" spans="1:15" x14ac:dyDescent="0.25">
      <c r="A64" s="5" t="s">
        <v>20</v>
      </c>
      <c r="B64" s="5" t="s">
        <v>69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0.74647011362872295</v>
      </c>
      <c r="I64" s="6">
        <v>0</v>
      </c>
      <c r="J64" s="6">
        <v>0.64374506708760859</v>
      </c>
      <c r="K64" s="6">
        <f>LARGE($C64:$J64,1)</f>
        <v>0.74647011362872295</v>
      </c>
      <c r="L64" s="6">
        <f>LARGE($C64:$J64,2)</f>
        <v>0.64374506708760859</v>
      </c>
      <c r="M64" s="6">
        <f>LARGE($C64:$J64,3)</f>
        <v>0</v>
      </c>
      <c r="N64" s="6">
        <f>SUM(K64:M64)</f>
        <v>1.3902151807163317</v>
      </c>
      <c r="O64" s="8">
        <v>4</v>
      </c>
    </row>
    <row r="65" spans="1:15" x14ac:dyDescent="0.25">
      <c r="A65" s="5" t="s">
        <v>70</v>
      </c>
      <c r="B65" s="5" t="s">
        <v>71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0.30278350734684301</v>
      </c>
      <c r="J65" s="6">
        <v>0</v>
      </c>
      <c r="K65" s="6">
        <f>LARGE($C65:$J65,1)</f>
        <v>0.30278350734684301</v>
      </c>
      <c r="L65" s="6">
        <f>LARGE($C65:$J65,2)</f>
        <v>0</v>
      </c>
      <c r="M65" s="6">
        <f>LARGE($C65:$J65,3)</f>
        <v>0</v>
      </c>
      <c r="N65" s="6">
        <f>SUM(K65:M65)</f>
        <v>0.30278350734684301</v>
      </c>
      <c r="O65" s="8">
        <v>5</v>
      </c>
    </row>
    <row r="66" spans="1:15" x14ac:dyDescent="0.25">
      <c r="A66" s="5"/>
      <c r="B66" s="5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8"/>
    </row>
  </sheetData>
  <sortState ref="A61:N65">
    <sortCondition descending="1" ref="N61:N65"/>
  </sortState>
  <mergeCells count="15">
    <mergeCell ref="A1:B1"/>
    <mergeCell ref="C1:J1"/>
    <mergeCell ref="K1:M1"/>
    <mergeCell ref="A2:B2"/>
    <mergeCell ref="O2:O3"/>
    <mergeCell ref="A31:B31"/>
    <mergeCell ref="C31:J31"/>
    <mergeCell ref="K31:M31"/>
    <mergeCell ref="A32:B32"/>
    <mergeCell ref="O32:O33"/>
    <mergeCell ref="A58:B58"/>
    <mergeCell ref="C58:J58"/>
    <mergeCell ref="K58:M58"/>
    <mergeCell ref="A59:B59"/>
    <mergeCell ref="O59:O60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opLeftCell="B1" zoomScaleNormal="100" workbookViewId="0">
      <selection activeCell="B1" sqref="B1"/>
    </sheetView>
  </sheetViews>
  <sheetFormatPr defaultRowHeight="15" x14ac:dyDescent="0.25"/>
  <cols>
    <col min="1" max="1" width="6.140625" customWidth="1"/>
    <col min="2" max="2" width="11.85546875" customWidth="1"/>
    <col min="3" max="3" width="15" customWidth="1"/>
    <col min="4" max="4" width="17.28515625" hidden="1" customWidth="1"/>
    <col min="5" max="5" width="24.140625" hidden="1" customWidth="1"/>
    <col min="6" max="6" width="6.7109375" customWidth="1"/>
    <col min="7" max="7" width="6" customWidth="1"/>
    <col min="8" max="8" width="5.28515625" customWidth="1"/>
    <col min="9" max="9" width="6.28515625" customWidth="1"/>
    <col min="10" max="10" width="6.7109375" customWidth="1"/>
    <col min="11" max="11" width="7.85546875" customWidth="1"/>
    <col min="12" max="12" width="6.5703125" customWidth="1"/>
    <col min="13" max="13" width="9" customWidth="1"/>
    <col min="14" max="14" width="7.28515625" customWidth="1"/>
    <col min="15" max="15" width="9" customWidth="1"/>
    <col min="16" max="16" width="7.42578125" customWidth="1"/>
    <col min="17" max="18" width="9" customWidth="1"/>
    <col min="19" max="19" width="7.7109375" customWidth="1"/>
    <col min="20" max="20" width="6.42578125" customWidth="1"/>
    <col min="21" max="21" width="13.5703125" customWidth="1"/>
    <col min="22" max="1025" width="9" customWidth="1"/>
  </cols>
  <sheetData>
    <row r="1" spans="1:20" ht="18.75" customHeight="1" x14ac:dyDescent="0.25">
      <c r="A1" s="48"/>
      <c r="B1" s="48"/>
      <c r="C1" s="48"/>
      <c r="D1" s="48"/>
      <c r="E1" s="48"/>
      <c r="F1" s="47" t="s">
        <v>72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20" x14ac:dyDescent="0.25">
      <c r="A2" s="49" t="s">
        <v>73</v>
      </c>
      <c r="B2" s="49"/>
      <c r="C2" s="49"/>
      <c r="D2" s="49"/>
      <c r="E2" s="49"/>
      <c r="F2" s="50" t="s">
        <v>74</v>
      </c>
      <c r="G2" s="50"/>
      <c r="H2" s="51" t="s">
        <v>75</v>
      </c>
      <c r="I2" s="51"/>
      <c r="J2" s="50" t="s">
        <v>76</v>
      </c>
      <c r="K2" s="50"/>
      <c r="L2" s="51" t="s">
        <v>77</v>
      </c>
      <c r="M2" s="51"/>
      <c r="N2" s="50" t="s">
        <v>78</v>
      </c>
      <c r="O2" s="50"/>
      <c r="P2" s="51" t="s">
        <v>79</v>
      </c>
      <c r="Q2" s="51"/>
      <c r="R2" s="46" t="s">
        <v>80</v>
      </c>
      <c r="S2" s="46"/>
      <c r="T2" s="46"/>
    </row>
    <row r="3" spans="1:20" ht="14.25" customHeight="1" x14ac:dyDescent="0.25">
      <c r="A3" s="13" t="s">
        <v>81</v>
      </c>
      <c r="B3" s="14" t="s">
        <v>15</v>
      </c>
      <c r="C3" s="14" t="s">
        <v>16</v>
      </c>
      <c r="D3" s="15" t="s">
        <v>82</v>
      </c>
      <c r="E3" s="15" t="s">
        <v>83</v>
      </c>
      <c r="F3" s="16" t="s">
        <v>84</v>
      </c>
      <c r="G3" s="16" t="s">
        <v>17</v>
      </c>
      <c r="H3" s="17" t="s">
        <v>84</v>
      </c>
      <c r="I3" s="17" t="s">
        <v>17</v>
      </c>
      <c r="J3" s="16" t="s">
        <v>84</v>
      </c>
      <c r="K3" s="16" t="s">
        <v>17</v>
      </c>
      <c r="L3" s="17" t="s">
        <v>84</v>
      </c>
      <c r="M3" s="17" t="s">
        <v>17</v>
      </c>
      <c r="N3" s="16" t="s">
        <v>84</v>
      </c>
      <c r="O3" s="16" t="s">
        <v>17</v>
      </c>
      <c r="P3" s="17" t="s">
        <v>84</v>
      </c>
      <c r="Q3" s="17" t="s">
        <v>17</v>
      </c>
      <c r="R3" s="18" t="s">
        <v>17</v>
      </c>
      <c r="S3" s="18" t="s">
        <v>85</v>
      </c>
      <c r="T3" s="19" t="s">
        <v>86</v>
      </c>
    </row>
    <row r="4" spans="1:20" x14ac:dyDescent="0.25">
      <c r="A4" s="20">
        <v>1</v>
      </c>
      <c r="B4" s="5" t="s">
        <v>87</v>
      </c>
      <c r="C4" s="5" t="s">
        <v>19</v>
      </c>
      <c r="D4" s="21"/>
      <c r="E4" s="21"/>
      <c r="F4" s="22">
        <v>114</v>
      </c>
      <c r="G4" s="23">
        <f t="shared" ref="G4:G13" si="0">(F4/120)</f>
        <v>0.95</v>
      </c>
      <c r="H4" s="22">
        <v>80</v>
      </c>
      <c r="I4" s="23">
        <f t="shared" ref="I4:I13" si="1">(H4/110)</f>
        <v>0.72727272727272729</v>
      </c>
      <c r="J4" s="22">
        <v>170</v>
      </c>
      <c r="K4" s="23">
        <f t="shared" ref="K4:K13" si="2">(J4/220)</f>
        <v>0.77272727272727271</v>
      </c>
      <c r="L4" s="22">
        <v>49</v>
      </c>
      <c r="M4" s="23">
        <f t="shared" ref="M4:M13" si="3">(L4/100)</f>
        <v>0.49</v>
      </c>
      <c r="N4" s="22">
        <v>75</v>
      </c>
      <c r="O4" s="23">
        <f t="shared" ref="O4:O13" si="4">(N4/80)</f>
        <v>0.9375</v>
      </c>
      <c r="P4" s="22">
        <v>75</v>
      </c>
      <c r="Q4" s="23">
        <f t="shared" ref="Q4:Q13" si="5">(P4/100)</f>
        <v>0.75</v>
      </c>
      <c r="R4" s="7">
        <f t="shared" ref="R4:R13" si="6">G4+I4+K4+M4+O4+Q4</f>
        <v>4.6275000000000004</v>
      </c>
      <c r="S4" s="7">
        <v>1</v>
      </c>
      <c r="T4" s="24">
        <v>1</v>
      </c>
    </row>
    <row r="5" spans="1:20" x14ac:dyDescent="0.25">
      <c r="A5" s="20">
        <v>4</v>
      </c>
      <c r="B5" s="5" t="s">
        <v>28</v>
      </c>
      <c r="C5" s="5" t="s">
        <v>29</v>
      </c>
      <c r="D5" s="21"/>
      <c r="E5" s="21"/>
      <c r="F5" s="22">
        <v>105</v>
      </c>
      <c r="G5" s="23">
        <f t="shared" si="0"/>
        <v>0.875</v>
      </c>
      <c r="H5" s="22">
        <v>104</v>
      </c>
      <c r="I5" s="23">
        <f t="shared" si="1"/>
        <v>0.94545454545454544</v>
      </c>
      <c r="J5" s="22">
        <v>147</v>
      </c>
      <c r="K5" s="23">
        <f t="shared" si="2"/>
        <v>0.66818181818181821</v>
      </c>
      <c r="L5" s="22">
        <v>41</v>
      </c>
      <c r="M5" s="23">
        <f t="shared" si="3"/>
        <v>0.41</v>
      </c>
      <c r="N5" s="22">
        <v>80</v>
      </c>
      <c r="O5" s="23">
        <f t="shared" si="4"/>
        <v>1</v>
      </c>
      <c r="P5" s="22">
        <v>45</v>
      </c>
      <c r="Q5" s="23">
        <f t="shared" si="5"/>
        <v>0.45</v>
      </c>
      <c r="R5" s="7">
        <f t="shared" si="6"/>
        <v>4.3486363636363636</v>
      </c>
      <c r="S5" s="7">
        <f>R5/$R$4</f>
        <v>0.93973773390304982</v>
      </c>
      <c r="T5" s="24">
        <v>2</v>
      </c>
    </row>
    <row r="6" spans="1:20" x14ac:dyDescent="0.25">
      <c r="A6" s="20">
        <v>3</v>
      </c>
      <c r="B6" s="5" t="s">
        <v>88</v>
      </c>
      <c r="C6" s="5" t="s">
        <v>25</v>
      </c>
      <c r="D6" s="21"/>
      <c r="E6" s="21"/>
      <c r="F6" s="22">
        <v>111</v>
      </c>
      <c r="G6" s="23">
        <f t="shared" si="0"/>
        <v>0.92500000000000004</v>
      </c>
      <c r="H6" s="22">
        <v>98</v>
      </c>
      <c r="I6" s="23">
        <f t="shared" si="1"/>
        <v>0.89090909090909087</v>
      </c>
      <c r="J6" s="22">
        <v>123</v>
      </c>
      <c r="K6" s="23">
        <f t="shared" si="2"/>
        <v>0.55909090909090908</v>
      </c>
      <c r="L6" s="22">
        <v>36</v>
      </c>
      <c r="M6" s="23">
        <f t="shared" si="3"/>
        <v>0.36</v>
      </c>
      <c r="N6" s="22">
        <v>80</v>
      </c>
      <c r="O6" s="23">
        <f t="shared" si="4"/>
        <v>1</v>
      </c>
      <c r="P6" s="22">
        <v>60</v>
      </c>
      <c r="Q6" s="23">
        <f t="shared" si="5"/>
        <v>0.6</v>
      </c>
      <c r="R6" s="7">
        <f t="shared" si="6"/>
        <v>4.335</v>
      </c>
      <c r="S6" s="7">
        <f>R6/$R$4</f>
        <v>0.93679092382495943</v>
      </c>
      <c r="T6" s="24">
        <v>3</v>
      </c>
    </row>
    <row r="7" spans="1:20" ht="15" customHeight="1" x14ac:dyDescent="0.25">
      <c r="A7" s="20">
        <v>2</v>
      </c>
      <c r="B7" s="5" t="s">
        <v>87</v>
      </c>
      <c r="C7" s="5" t="s">
        <v>26</v>
      </c>
      <c r="D7" s="21"/>
      <c r="E7" s="21"/>
      <c r="F7" s="22">
        <v>109</v>
      </c>
      <c r="G7" s="23">
        <f t="shared" si="0"/>
        <v>0.90833333333333333</v>
      </c>
      <c r="H7" s="22">
        <v>110</v>
      </c>
      <c r="I7" s="23">
        <f t="shared" si="1"/>
        <v>1</v>
      </c>
      <c r="J7" s="22">
        <v>148</v>
      </c>
      <c r="K7" s="23">
        <f t="shared" si="2"/>
        <v>0.67272727272727273</v>
      </c>
      <c r="L7" s="22">
        <v>46</v>
      </c>
      <c r="M7" s="23">
        <f t="shared" si="3"/>
        <v>0.46</v>
      </c>
      <c r="N7" s="22">
        <v>60</v>
      </c>
      <c r="O7" s="23">
        <f t="shared" si="4"/>
        <v>0.75</v>
      </c>
      <c r="P7" s="22">
        <v>45</v>
      </c>
      <c r="Q7" s="23">
        <f t="shared" si="5"/>
        <v>0.45</v>
      </c>
      <c r="R7" s="7">
        <f t="shared" si="6"/>
        <v>4.2410606060606062</v>
      </c>
      <c r="S7" s="7">
        <f>R7/$R$4</f>
        <v>0.91649067662033623</v>
      </c>
      <c r="T7" s="24">
        <v>4</v>
      </c>
    </row>
    <row r="8" spans="1:20" x14ac:dyDescent="0.25">
      <c r="A8" s="20"/>
      <c r="B8" s="5"/>
      <c r="C8" s="5"/>
      <c r="D8" s="21"/>
      <c r="E8" s="21"/>
      <c r="F8" s="22"/>
      <c r="G8" s="23">
        <f t="shared" si="0"/>
        <v>0</v>
      </c>
      <c r="H8" s="22"/>
      <c r="I8" s="23">
        <f t="shared" si="1"/>
        <v>0</v>
      </c>
      <c r="J8" s="22"/>
      <c r="K8" s="23">
        <f t="shared" si="2"/>
        <v>0</v>
      </c>
      <c r="L8" s="22"/>
      <c r="M8" s="23">
        <f t="shared" si="3"/>
        <v>0</v>
      </c>
      <c r="N8" s="22"/>
      <c r="O8" s="23">
        <f t="shared" si="4"/>
        <v>0</v>
      </c>
      <c r="P8" s="22"/>
      <c r="Q8" s="23">
        <f t="shared" si="5"/>
        <v>0</v>
      </c>
      <c r="R8" s="7">
        <f t="shared" si="6"/>
        <v>0</v>
      </c>
      <c r="S8" s="7"/>
      <c r="T8" s="24"/>
    </row>
    <row r="9" spans="1:20" x14ac:dyDescent="0.25">
      <c r="A9" s="20"/>
      <c r="B9" s="5"/>
      <c r="C9" s="5"/>
      <c r="D9" s="21"/>
      <c r="E9" s="21"/>
      <c r="F9" s="22"/>
      <c r="G9" s="23">
        <f t="shared" si="0"/>
        <v>0</v>
      </c>
      <c r="H9" s="22"/>
      <c r="I9" s="23">
        <f t="shared" si="1"/>
        <v>0</v>
      </c>
      <c r="J9" s="22"/>
      <c r="K9" s="23">
        <f t="shared" si="2"/>
        <v>0</v>
      </c>
      <c r="L9" s="22"/>
      <c r="M9" s="23">
        <f t="shared" si="3"/>
        <v>0</v>
      </c>
      <c r="N9" s="22"/>
      <c r="O9" s="23">
        <f t="shared" si="4"/>
        <v>0</v>
      </c>
      <c r="P9" s="22"/>
      <c r="Q9" s="23">
        <f t="shared" si="5"/>
        <v>0</v>
      </c>
      <c r="R9" s="7">
        <f t="shared" si="6"/>
        <v>0</v>
      </c>
      <c r="S9" s="7"/>
      <c r="T9" s="24"/>
    </row>
    <row r="10" spans="1:20" x14ac:dyDescent="0.25">
      <c r="A10" s="20"/>
      <c r="B10" s="5"/>
      <c r="C10" s="5"/>
      <c r="D10" s="21"/>
      <c r="E10" s="21"/>
      <c r="F10" s="22"/>
      <c r="G10" s="23">
        <f t="shared" si="0"/>
        <v>0</v>
      </c>
      <c r="H10" s="22"/>
      <c r="I10" s="23">
        <f t="shared" si="1"/>
        <v>0</v>
      </c>
      <c r="J10" s="22"/>
      <c r="K10" s="23">
        <f t="shared" si="2"/>
        <v>0</v>
      </c>
      <c r="L10" s="22"/>
      <c r="M10" s="23">
        <f t="shared" si="3"/>
        <v>0</v>
      </c>
      <c r="N10" s="22"/>
      <c r="O10" s="23">
        <f t="shared" si="4"/>
        <v>0</v>
      </c>
      <c r="P10" s="22"/>
      <c r="Q10" s="23">
        <f t="shared" si="5"/>
        <v>0</v>
      </c>
      <c r="R10" s="7">
        <f t="shared" si="6"/>
        <v>0</v>
      </c>
      <c r="S10" s="7"/>
      <c r="T10" s="24"/>
    </row>
    <row r="11" spans="1:20" x14ac:dyDescent="0.25">
      <c r="A11" s="20"/>
      <c r="B11" s="5"/>
      <c r="C11" s="5"/>
      <c r="D11" s="21"/>
      <c r="E11" s="21"/>
      <c r="F11" s="22"/>
      <c r="G11" s="23">
        <f t="shared" si="0"/>
        <v>0</v>
      </c>
      <c r="H11" s="22"/>
      <c r="I11" s="23">
        <f t="shared" si="1"/>
        <v>0</v>
      </c>
      <c r="J11" s="22"/>
      <c r="K11" s="23">
        <f t="shared" si="2"/>
        <v>0</v>
      </c>
      <c r="L11" s="22"/>
      <c r="M11" s="23">
        <f t="shared" si="3"/>
        <v>0</v>
      </c>
      <c r="N11" s="22"/>
      <c r="O11" s="23">
        <f t="shared" si="4"/>
        <v>0</v>
      </c>
      <c r="P11" s="22"/>
      <c r="Q11" s="23">
        <f t="shared" si="5"/>
        <v>0</v>
      </c>
      <c r="R11" s="7">
        <f t="shared" si="6"/>
        <v>0</v>
      </c>
      <c r="S11" s="7"/>
      <c r="T11" s="24"/>
    </row>
    <row r="12" spans="1:20" x14ac:dyDescent="0.25">
      <c r="A12" s="20"/>
      <c r="B12" s="5"/>
      <c r="C12" s="5"/>
      <c r="D12" s="21"/>
      <c r="E12" s="21"/>
      <c r="F12" s="22"/>
      <c r="G12" s="23">
        <f t="shared" si="0"/>
        <v>0</v>
      </c>
      <c r="H12" s="22"/>
      <c r="I12" s="23">
        <f t="shared" si="1"/>
        <v>0</v>
      </c>
      <c r="J12" s="22"/>
      <c r="K12" s="23">
        <f t="shared" si="2"/>
        <v>0</v>
      </c>
      <c r="L12" s="22"/>
      <c r="M12" s="23">
        <f t="shared" si="3"/>
        <v>0</v>
      </c>
      <c r="N12" s="22"/>
      <c r="O12" s="23">
        <f t="shared" si="4"/>
        <v>0</v>
      </c>
      <c r="P12" s="22"/>
      <c r="Q12" s="23">
        <f t="shared" si="5"/>
        <v>0</v>
      </c>
      <c r="R12" s="7">
        <f t="shared" si="6"/>
        <v>0</v>
      </c>
      <c r="S12" s="7"/>
      <c r="T12" s="24"/>
    </row>
    <row r="13" spans="1:20" x14ac:dyDescent="0.25">
      <c r="A13" s="20"/>
      <c r="B13" s="5"/>
      <c r="C13" s="5"/>
      <c r="D13" s="21"/>
      <c r="E13" s="21"/>
      <c r="F13" s="22"/>
      <c r="G13" s="23">
        <f t="shared" si="0"/>
        <v>0</v>
      </c>
      <c r="H13" s="22"/>
      <c r="I13" s="23">
        <f t="shared" si="1"/>
        <v>0</v>
      </c>
      <c r="J13" s="22"/>
      <c r="K13" s="23">
        <f t="shared" si="2"/>
        <v>0</v>
      </c>
      <c r="L13" s="22"/>
      <c r="M13" s="23">
        <f t="shared" si="3"/>
        <v>0</v>
      </c>
      <c r="N13" s="22"/>
      <c r="O13" s="23">
        <f t="shared" si="4"/>
        <v>0</v>
      </c>
      <c r="P13" s="22"/>
      <c r="Q13" s="23">
        <f t="shared" si="5"/>
        <v>0</v>
      </c>
      <c r="R13" s="7">
        <f t="shared" si="6"/>
        <v>0</v>
      </c>
      <c r="S13" s="7"/>
      <c r="T13" s="24"/>
    </row>
    <row r="14" spans="1:20" ht="15.75" x14ac:dyDescent="0.25">
      <c r="A14" s="20"/>
      <c r="B14" s="5"/>
      <c r="C14" s="5"/>
      <c r="D14" s="21"/>
      <c r="E14" s="21"/>
      <c r="F14" s="47" t="s">
        <v>89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7"/>
      <c r="S14" s="7"/>
      <c r="T14" s="24"/>
    </row>
    <row r="15" spans="1:20" x14ac:dyDescent="0.25">
      <c r="A15" s="13" t="s">
        <v>81</v>
      </c>
      <c r="B15" s="14" t="s">
        <v>15</v>
      </c>
      <c r="C15" s="14" t="s">
        <v>16</v>
      </c>
      <c r="D15" s="15" t="s">
        <v>82</v>
      </c>
      <c r="E15" s="15" t="s">
        <v>83</v>
      </c>
      <c r="F15" s="16" t="s">
        <v>84</v>
      </c>
      <c r="G15" s="16" t="s">
        <v>17</v>
      </c>
      <c r="H15" s="17" t="s">
        <v>84</v>
      </c>
      <c r="I15" s="17" t="s">
        <v>17</v>
      </c>
      <c r="J15" s="16" t="s">
        <v>84</v>
      </c>
      <c r="K15" s="16" t="s">
        <v>17</v>
      </c>
      <c r="L15" s="17" t="s">
        <v>84</v>
      </c>
      <c r="M15" s="17" t="s">
        <v>17</v>
      </c>
      <c r="N15" s="16" t="s">
        <v>84</v>
      </c>
      <c r="O15" s="16" t="s">
        <v>17</v>
      </c>
      <c r="P15" s="17" t="s">
        <v>84</v>
      </c>
      <c r="Q15" s="17" t="s">
        <v>17</v>
      </c>
      <c r="R15" s="18" t="s">
        <v>17</v>
      </c>
      <c r="S15" s="18" t="s">
        <v>85</v>
      </c>
      <c r="T15" s="19" t="s">
        <v>86</v>
      </c>
    </row>
    <row r="16" spans="1:20" x14ac:dyDescent="0.25">
      <c r="A16" s="20">
        <v>5</v>
      </c>
      <c r="B16" s="5" t="s">
        <v>49</v>
      </c>
      <c r="C16" s="5" t="s">
        <v>50</v>
      </c>
      <c r="D16" s="21"/>
      <c r="E16" s="21"/>
      <c r="F16" s="22">
        <v>99</v>
      </c>
      <c r="G16" s="23">
        <f t="shared" ref="G16:G23" si="7">(F16/120)</f>
        <v>0.82499999999999996</v>
      </c>
      <c r="H16" s="22">
        <v>75</v>
      </c>
      <c r="I16" s="23">
        <f t="shared" ref="I16:I23" si="8">(H16/110)</f>
        <v>0.68181818181818177</v>
      </c>
      <c r="J16" s="22">
        <v>83</v>
      </c>
      <c r="K16" s="23">
        <f t="shared" ref="K16:K23" si="9">(J16/220)</f>
        <v>0.37727272727272726</v>
      </c>
      <c r="L16" s="22">
        <v>50</v>
      </c>
      <c r="M16" s="23">
        <f t="shared" ref="M16:M23" si="10">(L16/100)</f>
        <v>0.5</v>
      </c>
      <c r="N16" s="22">
        <v>65</v>
      </c>
      <c r="O16" s="23">
        <f t="shared" ref="O16:O23" si="11">(N16/80)</f>
        <v>0.8125</v>
      </c>
      <c r="P16" s="22">
        <v>120</v>
      </c>
      <c r="Q16" s="23">
        <f t="shared" ref="Q16:Q23" si="12">(P16/250)</f>
        <v>0.48</v>
      </c>
      <c r="R16" s="7">
        <f t="shared" ref="R16:R23" si="13">G16+I16+K16+M16+O16+Q16</f>
        <v>3.6765909090909088</v>
      </c>
      <c r="S16" s="7">
        <v>1</v>
      </c>
      <c r="T16" s="24">
        <v>1</v>
      </c>
    </row>
    <row r="17" spans="1:21" x14ac:dyDescent="0.25">
      <c r="A17" s="20"/>
      <c r="B17" s="5"/>
      <c r="C17" s="5"/>
      <c r="D17" s="21"/>
      <c r="E17" s="21"/>
      <c r="F17" s="22"/>
      <c r="G17" s="23">
        <f t="shared" si="7"/>
        <v>0</v>
      </c>
      <c r="H17" s="22"/>
      <c r="I17" s="23">
        <f t="shared" si="8"/>
        <v>0</v>
      </c>
      <c r="J17" s="22"/>
      <c r="K17" s="23">
        <f t="shared" si="9"/>
        <v>0</v>
      </c>
      <c r="L17" s="22"/>
      <c r="M17" s="23">
        <f t="shared" si="10"/>
        <v>0</v>
      </c>
      <c r="N17" s="22"/>
      <c r="O17" s="23">
        <f t="shared" si="11"/>
        <v>0</v>
      </c>
      <c r="P17" s="22"/>
      <c r="Q17" s="23">
        <f t="shared" si="12"/>
        <v>0</v>
      </c>
      <c r="R17" s="7">
        <f t="shared" si="13"/>
        <v>0</v>
      </c>
      <c r="S17" s="7"/>
      <c r="T17" s="24"/>
    </row>
    <row r="18" spans="1:21" ht="15" customHeight="1" x14ac:dyDescent="0.25">
      <c r="A18" s="20"/>
      <c r="B18" s="25"/>
      <c r="C18" s="26"/>
      <c r="F18" s="22"/>
      <c r="G18" s="23">
        <f t="shared" si="7"/>
        <v>0</v>
      </c>
      <c r="H18" s="22"/>
      <c r="I18" s="23">
        <f t="shared" si="8"/>
        <v>0</v>
      </c>
      <c r="J18" s="22"/>
      <c r="K18" s="23">
        <f t="shared" si="9"/>
        <v>0</v>
      </c>
      <c r="L18" s="22"/>
      <c r="M18" s="23">
        <f t="shared" si="10"/>
        <v>0</v>
      </c>
      <c r="N18" s="22"/>
      <c r="O18" s="23">
        <f t="shared" si="11"/>
        <v>0</v>
      </c>
      <c r="P18" s="22"/>
      <c r="Q18" s="23">
        <f t="shared" si="12"/>
        <v>0</v>
      </c>
      <c r="R18" s="7">
        <f t="shared" si="13"/>
        <v>0</v>
      </c>
      <c r="S18" s="7"/>
      <c r="T18" s="24"/>
    </row>
    <row r="19" spans="1:21" ht="15" customHeight="1" x14ac:dyDescent="0.25">
      <c r="A19" s="20"/>
      <c r="B19" s="5"/>
      <c r="C19" s="5"/>
      <c r="D19" s="21"/>
      <c r="E19" s="21"/>
      <c r="F19" s="22"/>
      <c r="G19" s="23">
        <f t="shared" si="7"/>
        <v>0</v>
      </c>
      <c r="H19" s="22"/>
      <c r="I19" s="23">
        <f t="shared" si="8"/>
        <v>0</v>
      </c>
      <c r="J19" s="22"/>
      <c r="K19" s="23">
        <f t="shared" si="9"/>
        <v>0</v>
      </c>
      <c r="L19" s="22"/>
      <c r="M19" s="23">
        <f t="shared" si="10"/>
        <v>0</v>
      </c>
      <c r="N19" s="22"/>
      <c r="O19" s="23">
        <f t="shared" si="11"/>
        <v>0</v>
      </c>
      <c r="P19" s="22"/>
      <c r="Q19" s="23">
        <f t="shared" si="12"/>
        <v>0</v>
      </c>
      <c r="R19" s="7">
        <f t="shared" si="13"/>
        <v>0</v>
      </c>
      <c r="S19" s="7"/>
      <c r="T19" s="24"/>
    </row>
    <row r="20" spans="1:21" ht="15" customHeight="1" x14ac:dyDescent="0.25">
      <c r="A20" s="20"/>
      <c r="B20" s="25"/>
      <c r="C20" s="26"/>
      <c r="D20" s="27"/>
      <c r="E20" s="27"/>
      <c r="F20" s="22"/>
      <c r="G20" s="23">
        <f t="shared" si="7"/>
        <v>0</v>
      </c>
      <c r="H20" s="22"/>
      <c r="I20" s="23">
        <f t="shared" si="8"/>
        <v>0</v>
      </c>
      <c r="J20" s="22"/>
      <c r="K20" s="23">
        <f t="shared" si="9"/>
        <v>0</v>
      </c>
      <c r="L20" s="22"/>
      <c r="M20" s="23">
        <f t="shared" si="10"/>
        <v>0</v>
      </c>
      <c r="N20" s="22"/>
      <c r="O20" s="23">
        <f t="shared" si="11"/>
        <v>0</v>
      </c>
      <c r="P20" s="22"/>
      <c r="Q20" s="23">
        <f t="shared" si="12"/>
        <v>0</v>
      </c>
      <c r="R20" s="7">
        <f t="shared" si="13"/>
        <v>0</v>
      </c>
      <c r="S20" s="7"/>
      <c r="T20" s="24"/>
    </row>
    <row r="21" spans="1:21" ht="15" customHeight="1" x14ac:dyDescent="0.25">
      <c r="A21" s="20"/>
      <c r="B21" s="5"/>
      <c r="C21" s="5"/>
      <c r="D21" s="21"/>
      <c r="E21" s="21"/>
      <c r="F21" s="22"/>
      <c r="G21" s="23">
        <f t="shared" si="7"/>
        <v>0</v>
      </c>
      <c r="H21" s="22"/>
      <c r="I21" s="23">
        <f t="shared" si="8"/>
        <v>0</v>
      </c>
      <c r="J21" s="22"/>
      <c r="K21" s="23">
        <f t="shared" si="9"/>
        <v>0</v>
      </c>
      <c r="L21" s="22"/>
      <c r="M21" s="23">
        <f t="shared" si="10"/>
        <v>0</v>
      </c>
      <c r="N21" s="22"/>
      <c r="O21" s="23">
        <f t="shared" si="11"/>
        <v>0</v>
      </c>
      <c r="P21" s="22"/>
      <c r="Q21" s="23">
        <f t="shared" si="12"/>
        <v>0</v>
      </c>
      <c r="R21" s="7">
        <f t="shared" si="13"/>
        <v>0</v>
      </c>
      <c r="S21" s="7"/>
      <c r="T21" s="24"/>
    </row>
    <row r="22" spans="1:21" ht="15" customHeight="1" x14ac:dyDescent="0.25">
      <c r="A22" s="20"/>
      <c r="B22" s="5"/>
      <c r="C22" s="5"/>
      <c r="D22" s="5"/>
      <c r="E22" s="5"/>
      <c r="F22" s="22"/>
      <c r="G22" s="23">
        <f t="shared" si="7"/>
        <v>0</v>
      </c>
      <c r="H22" s="22"/>
      <c r="I22" s="23">
        <f t="shared" si="8"/>
        <v>0</v>
      </c>
      <c r="J22" s="22"/>
      <c r="K22" s="23">
        <f t="shared" si="9"/>
        <v>0</v>
      </c>
      <c r="L22" s="22"/>
      <c r="M22" s="23">
        <f t="shared" si="10"/>
        <v>0</v>
      </c>
      <c r="N22" s="22"/>
      <c r="O22" s="23">
        <f t="shared" si="11"/>
        <v>0</v>
      </c>
      <c r="P22" s="22"/>
      <c r="Q22" s="23">
        <f t="shared" si="12"/>
        <v>0</v>
      </c>
      <c r="R22" s="7">
        <f t="shared" si="13"/>
        <v>0</v>
      </c>
      <c r="S22" s="7"/>
      <c r="T22" s="24"/>
    </row>
    <row r="23" spans="1:21" ht="15" customHeight="1" x14ac:dyDescent="0.25">
      <c r="A23" s="20"/>
      <c r="B23" s="5"/>
      <c r="C23" s="5"/>
      <c r="D23" s="21"/>
      <c r="E23" s="21"/>
      <c r="F23" s="22"/>
      <c r="G23" s="23">
        <f t="shared" si="7"/>
        <v>0</v>
      </c>
      <c r="H23" s="22"/>
      <c r="I23" s="23">
        <f t="shared" si="8"/>
        <v>0</v>
      </c>
      <c r="J23" s="22"/>
      <c r="K23" s="23">
        <f t="shared" si="9"/>
        <v>0</v>
      </c>
      <c r="L23" s="22"/>
      <c r="M23" s="23">
        <f t="shared" si="10"/>
        <v>0</v>
      </c>
      <c r="N23" s="22"/>
      <c r="O23" s="23">
        <f t="shared" si="11"/>
        <v>0</v>
      </c>
      <c r="P23" s="22"/>
      <c r="Q23" s="23">
        <f t="shared" si="12"/>
        <v>0</v>
      </c>
      <c r="R23" s="7">
        <f t="shared" si="13"/>
        <v>0</v>
      </c>
      <c r="S23" s="7"/>
      <c r="T23" s="24"/>
    </row>
    <row r="25" spans="1:21" ht="15.75" x14ac:dyDescent="0.25">
      <c r="A25" s="20"/>
      <c r="B25" s="5"/>
      <c r="C25" s="5"/>
      <c r="D25" s="21"/>
      <c r="E25" s="21"/>
      <c r="F25" s="47" t="s">
        <v>90</v>
      </c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7"/>
      <c r="S25" s="7"/>
      <c r="T25" s="24"/>
    </row>
    <row r="26" spans="1:21" x14ac:dyDescent="0.25">
      <c r="A26" s="13" t="s">
        <v>81</v>
      </c>
      <c r="B26" s="14" t="s">
        <v>15</v>
      </c>
      <c r="C26" s="14" t="s">
        <v>16</v>
      </c>
      <c r="D26" s="15" t="s">
        <v>82</v>
      </c>
      <c r="E26" s="15" t="s">
        <v>83</v>
      </c>
      <c r="F26" s="16" t="s">
        <v>84</v>
      </c>
      <c r="G26" s="16" t="s">
        <v>17</v>
      </c>
      <c r="H26" s="17" t="s">
        <v>84</v>
      </c>
      <c r="I26" s="17" t="s">
        <v>17</v>
      </c>
      <c r="J26" s="16" t="s">
        <v>84</v>
      </c>
      <c r="K26" s="16" t="s">
        <v>17</v>
      </c>
      <c r="L26" s="17" t="s">
        <v>84</v>
      </c>
      <c r="M26" s="17" t="s">
        <v>17</v>
      </c>
      <c r="N26" s="16" t="s">
        <v>84</v>
      </c>
      <c r="O26" s="16" t="s">
        <v>17</v>
      </c>
      <c r="P26" s="17" t="s">
        <v>84</v>
      </c>
      <c r="Q26" s="17" t="s">
        <v>17</v>
      </c>
      <c r="R26" s="18" t="s">
        <v>17</v>
      </c>
      <c r="S26" s="18" t="s">
        <v>85</v>
      </c>
      <c r="T26" s="19" t="s">
        <v>86</v>
      </c>
    </row>
    <row r="27" spans="1:21" x14ac:dyDescent="0.25">
      <c r="A27" s="20">
        <v>6</v>
      </c>
      <c r="B27" s="5" t="s">
        <v>66</v>
      </c>
      <c r="C27" s="5" t="s">
        <v>50</v>
      </c>
      <c r="D27" s="21"/>
      <c r="E27" s="21"/>
      <c r="F27" s="22">
        <v>86</v>
      </c>
      <c r="G27" s="23">
        <f>(F27/120)</f>
        <v>0.71666666666666667</v>
      </c>
      <c r="H27" s="22">
        <v>6</v>
      </c>
      <c r="I27" s="23">
        <f>(H27/110)</f>
        <v>5.4545454545454543E-2</v>
      </c>
      <c r="J27" s="22">
        <v>35</v>
      </c>
      <c r="K27" s="23">
        <f>(J27/220)</f>
        <v>0.15909090909090909</v>
      </c>
      <c r="L27" s="22">
        <v>90</v>
      </c>
      <c r="M27" s="23">
        <f>(L27/100)</f>
        <v>0.9</v>
      </c>
      <c r="N27" s="22">
        <v>46</v>
      </c>
      <c r="O27" s="23">
        <f>(N27/80)</f>
        <v>0.57499999999999996</v>
      </c>
      <c r="P27" s="22">
        <v>97</v>
      </c>
      <c r="Q27" s="23">
        <f>(P27/250)</f>
        <v>0.38800000000000001</v>
      </c>
      <c r="R27" s="7">
        <f>G27+I27+K27+M27+O27+Q27</f>
        <v>2.7933030303030302</v>
      </c>
      <c r="S27" s="7">
        <v>1</v>
      </c>
      <c r="T27" s="24">
        <v>1</v>
      </c>
      <c r="U27" t="s">
        <v>91</v>
      </c>
    </row>
  </sheetData>
  <mergeCells count="12">
    <mergeCell ref="R2:T2"/>
    <mergeCell ref="F14:Q14"/>
    <mergeCell ref="F25:Q25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T37"/>
  <sheetViews>
    <sheetView topLeftCell="A22" zoomScaleNormal="100" workbookViewId="0">
      <selection activeCell="K38" sqref="K38"/>
    </sheetView>
  </sheetViews>
  <sheetFormatPr defaultRowHeight="15" x14ac:dyDescent="0.25"/>
  <cols>
    <col min="1" max="1" width="6.140625" customWidth="1"/>
    <col min="2" max="2" width="9.140625" customWidth="1"/>
    <col min="3" max="3" width="15.140625" customWidth="1"/>
    <col min="4" max="4" width="17.28515625" hidden="1" customWidth="1"/>
    <col min="5" max="5" width="24.140625" hidden="1" customWidth="1"/>
    <col min="6" max="6" width="6.7109375" customWidth="1"/>
    <col min="7" max="7" width="6" customWidth="1"/>
    <col min="8" max="8" width="6.42578125" customWidth="1"/>
    <col min="9" max="9" width="6.5703125" customWidth="1"/>
    <col min="10" max="10" width="6.7109375" customWidth="1"/>
    <col min="11" max="11" width="7.85546875" customWidth="1"/>
    <col min="12" max="12" width="8" customWidth="1"/>
    <col min="13" max="13" width="9" customWidth="1"/>
    <col min="14" max="14" width="8.42578125" customWidth="1"/>
    <col min="15" max="15" width="9" customWidth="1"/>
    <col min="16" max="16" width="8.42578125" customWidth="1"/>
    <col min="17" max="257" width="9" customWidth="1"/>
    <col min="258" max="258" width="6.140625" customWidth="1"/>
    <col min="259" max="259" width="9.140625" customWidth="1"/>
    <col min="260" max="260" width="15.140625" customWidth="1"/>
    <col min="261" max="262" width="11.5703125" hidden="1" customWidth="1"/>
    <col min="263" max="263" width="6.7109375" customWidth="1"/>
    <col min="264" max="264" width="6" customWidth="1"/>
    <col min="265" max="265" width="6.42578125" customWidth="1"/>
    <col min="266" max="266" width="6.5703125" customWidth="1"/>
    <col min="267" max="267" width="6.7109375" customWidth="1"/>
    <col min="268" max="268" width="7.85546875" customWidth="1"/>
    <col min="269" max="269" width="8" customWidth="1"/>
    <col min="270" max="270" width="9" customWidth="1"/>
    <col min="271" max="271" width="8.42578125" customWidth="1"/>
    <col min="272" max="272" width="9" customWidth="1"/>
    <col min="273" max="273" width="8.42578125" customWidth="1"/>
    <col min="274" max="513" width="9" customWidth="1"/>
    <col min="514" max="514" width="6.140625" customWidth="1"/>
    <col min="515" max="515" width="9.140625" customWidth="1"/>
    <col min="516" max="516" width="15.140625" customWidth="1"/>
    <col min="517" max="518" width="11.5703125" hidden="1" customWidth="1"/>
    <col min="519" max="519" width="6.7109375" customWidth="1"/>
    <col min="520" max="520" width="6" customWidth="1"/>
    <col min="521" max="521" width="6.42578125" customWidth="1"/>
    <col min="522" max="522" width="6.5703125" customWidth="1"/>
    <col min="523" max="523" width="6.7109375" customWidth="1"/>
    <col min="524" max="524" width="7.85546875" customWidth="1"/>
    <col min="525" max="525" width="8" customWidth="1"/>
    <col min="526" max="526" width="9" customWidth="1"/>
    <col min="527" max="527" width="8.42578125" customWidth="1"/>
    <col min="528" max="528" width="9" customWidth="1"/>
    <col min="529" max="529" width="8.42578125" customWidth="1"/>
    <col min="530" max="769" width="9" customWidth="1"/>
    <col min="770" max="770" width="6.140625" customWidth="1"/>
    <col min="771" max="771" width="9.140625" customWidth="1"/>
    <col min="772" max="772" width="15.140625" customWidth="1"/>
    <col min="773" max="774" width="11.5703125" hidden="1" customWidth="1"/>
    <col min="775" max="775" width="6.7109375" customWidth="1"/>
    <col min="776" max="776" width="6" customWidth="1"/>
    <col min="777" max="777" width="6.42578125" customWidth="1"/>
    <col min="778" max="778" width="6.5703125" customWidth="1"/>
    <col min="779" max="779" width="6.7109375" customWidth="1"/>
    <col min="780" max="780" width="7.85546875" customWidth="1"/>
    <col min="781" max="781" width="8" customWidth="1"/>
    <col min="782" max="782" width="9" customWidth="1"/>
    <col min="783" max="783" width="8.42578125" customWidth="1"/>
    <col min="784" max="784" width="9" customWidth="1"/>
    <col min="785" max="785" width="8.42578125" customWidth="1"/>
    <col min="786" max="1025" width="9" customWidth="1"/>
  </cols>
  <sheetData>
    <row r="1" spans="1:20" ht="15.75" x14ac:dyDescent="0.25">
      <c r="A1" s="48"/>
      <c r="B1" s="48"/>
      <c r="C1" s="48"/>
      <c r="D1" s="48"/>
      <c r="E1" s="48"/>
      <c r="F1" s="47" t="s">
        <v>72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20" x14ac:dyDescent="0.25">
      <c r="A2" s="49" t="s">
        <v>73</v>
      </c>
      <c r="B2" s="49"/>
      <c r="C2" s="49"/>
      <c r="D2" s="49"/>
      <c r="E2" s="49"/>
      <c r="F2" s="50" t="s">
        <v>74</v>
      </c>
      <c r="G2" s="50"/>
      <c r="H2" s="51" t="s">
        <v>75</v>
      </c>
      <c r="I2" s="51"/>
      <c r="J2" s="50" t="s">
        <v>76</v>
      </c>
      <c r="K2" s="50"/>
      <c r="L2" s="51" t="s">
        <v>77</v>
      </c>
      <c r="M2" s="51"/>
      <c r="N2" s="50" t="s">
        <v>78</v>
      </c>
      <c r="O2" s="50"/>
      <c r="P2" s="51" t="s">
        <v>79</v>
      </c>
      <c r="Q2" s="51"/>
      <c r="R2" s="46" t="s">
        <v>80</v>
      </c>
      <c r="S2" s="46"/>
      <c r="T2" s="46"/>
    </row>
    <row r="3" spans="1:20" x14ac:dyDescent="0.25">
      <c r="A3" s="13" t="s">
        <v>81</v>
      </c>
      <c r="B3" s="14" t="s">
        <v>15</v>
      </c>
      <c r="C3" s="14" t="s">
        <v>16</v>
      </c>
      <c r="D3" s="15" t="s">
        <v>82</v>
      </c>
      <c r="E3" s="15" t="s">
        <v>83</v>
      </c>
      <c r="F3" s="16" t="s">
        <v>84</v>
      </c>
      <c r="G3" s="16" t="s">
        <v>17</v>
      </c>
      <c r="H3" s="17" t="s">
        <v>84</v>
      </c>
      <c r="I3" s="17" t="s">
        <v>17</v>
      </c>
      <c r="J3" s="16" t="s">
        <v>84</v>
      </c>
      <c r="K3" s="16" t="s">
        <v>17</v>
      </c>
      <c r="L3" s="17" t="s">
        <v>84</v>
      </c>
      <c r="M3" s="17" t="s">
        <v>17</v>
      </c>
      <c r="N3" s="16" t="s">
        <v>84</v>
      </c>
      <c r="O3" s="16" t="s">
        <v>17</v>
      </c>
      <c r="P3" s="17" t="s">
        <v>84</v>
      </c>
      <c r="Q3" s="17" t="s">
        <v>17</v>
      </c>
      <c r="R3" s="18" t="s">
        <v>17</v>
      </c>
      <c r="S3" s="18" t="s">
        <v>85</v>
      </c>
      <c r="T3" s="19" t="s">
        <v>86</v>
      </c>
    </row>
    <row r="4" spans="1:20" x14ac:dyDescent="0.25">
      <c r="A4" s="20">
        <v>7</v>
      </c>
      <c r="B4" s="5" t="s">
        <v>20</v>
      </c>
      <c r="C4" s="5" t="s">
        <v>21</v>
      </c>
      <c r="D4" s="21"/>
      <c r="E4" s="21"/>
      <c r="F4" s="22">
        <v>116</v>
      </c>
      <c r="G4" s="23">
        <f t="shared" ref="G4:G19" si="0">(F4/120)</f>
        <v>0.96666666666666667</v>
      </c>
      <c r="H4" s="22">
        <v>86</v>
      </c>
      <c r="I4" s="23">
        <f t="shared" ref="I4:I19" si="1">(H4/110)</f>
        <v>0.78181818181818186</v>
      </c>
      <c r="J4" s="22">
        <v>131</v>
      </c>
      <c r="K4" s="23">
        <f t="shared" ref="K4:K19" si="2">(J4/220)</f>
        <v>0.59545454545454546</v>
      </c>
      <c r="L4" s="22">
        <v>71</v>
      </c>
      <c r="M4" s="23">
        <f t="shared" ref="M4:M19" si="3">(L4/100)</f>
        <v>0.71</v>
      </c>
      <c r="N4" s="22">
        <v>70</v>
      </c>
      <c r="O4" s="23">
        <f t="shared" ref="O4:O19" si="4">(N4/80)</f>
        <v>0.875</v>
      </c>
      <c r="P4" s="22">
        <v>60</v>
      </c>
      <c r="Q4" s="23">
        <f t="shared" ref="Q4:Q19" si="5">(P4/100)</f>
        <v>0.6</v>
      </c>
      <c r="R4" s="7">
        <f t="shared" ref="R4:R19" si="6">G4+I4+K4+M4+O4+Q4</f>
        <v>4.5289393939393934</v>
      </c>
      <c r="S4" s="7">
        <v>1</v>
      </c>
      <c r="T4" s="24">
        <v>1</v>
      </c>
    </row>
    <row r="5" spans="1:20" x14ac:dyDescent="0.25">
      <c r="A5" s="20">
        <v>9</v>
      </c>
      <c r="B5" s="5" t="s">
        <v>22</v>
      </c>
      <c r="C5" s="5" t="s">
        <v>23</v>
      </c>
      <c r="D5" s="21"/>
      <c r="E5" s="21"/>
      <c r="F5" s="22">
        <v>107</v>
      </c>
      <c r="G5" s="23">
        <f t="shared" si="0"/>
        <v>0.89166666666666672</v>
      </c>
      <c r="H5" s="22">
        <v>92</v>
      </c>
      <c r="I5" s="23">
        <f t="shared" si="1"/>
        <v>0.83636363636363631</v>
      </c>
      <c r="J5" s="22">
        <v>124</v>
      </c>
      <c r="K5" s="23">
        <f t="shared" si="2"/>
        <v>0.5636363636363636</v>
      </c>
      <c r="L5" s="22">
        <v>53</v>
      </c>
      <c r="M5" s="23">
        <f t="shared" si="3"/>
        <v>0.53</v>
      </c>
      <c r="N5" s="22">
        <v>80</v>
      </c>
      <c r="O5" s="23">
        <f t="shared" si="4"/>
        <v>1</v>
      </c>
      <c r="P5" s="22">
        <v>55</v>
      </c>
      <c r="Q5" s="23">
        <f t="shared" si="5"/>
        <v>0.55000000000000004</v>
      </c>
      <c r="R5" s="7">
        <f t="shared" si="6"/>
        <v>4.3716666666666661</v>
      </c>
      <c r="S5" s="7">
        <f t="shared" ref="S5:S19" si="7">R5/$R$4</f>
        <v>0.96527382824261487</v>
      </c>
      <c r="T5" s="24">
        <v>2</v>
      </c>
    </row>
    <row r="6" spans="1:20" ht="15" customHeight="1" x14ac:dyDescent="0.25">
      <c r="A6" s="20">
        <v>25</v>
      </c>
      <c r="B6" s="5" t="s">
        <v>24</v>
      </c>
      <c r="C6" s="5" t="s">
        <v>25</v>
      </c>
      <c r="D6" s="21"/>
      <c r="E6" s="21"/>
      <c r="F6" s="22">
        <v>113</v>
      </c>
      <c r="G6" s="23">
        <f t="shared" si="0"/>
        <v>0.94166666666666665</v>
      </c>
      <c r="H6" s="22">
        <v>104</v>
      </c>
      <c r="I6" s="23">
        <f t="shared" si="1"/>
        <v>0.94545454545454544</v>
      </c>
      <c r="J6" s="22">
        <v>49</v>
      </c>
      <c r="K6" s="23">
        <f t="shared" si="2"/>
        <v>0.22272727272727272</v>
      </c>
      <c r="L6" s="22">
        <v>67</v>
      </c>
      <c r="M6" s="23">
        <f t="shared" si="3"/>
        <v>0.67</v>
      </c>
      <c r="N6" s="22">
        <v>80</v>
      </c>
      <c r="O6" s="23">
        <f t="shared" si="4"/>
        <v>1</v>
      </c>
      <c r="P6" s="22">
        <v>45</v>
      </c>
      <c r="Q6" s="23">
        <f t="shared" si="5"/>
        <v>0.45</v>
      </c>
      <c r="R6" s="7">
        <f t="shared" si="6"/>
        <v>4.2298484848484845</v>
      </c>
      <c r="S6" s="7">
        <f t="shared" si="7"/>
        <v>0.93396005486601319</v>
      </c>
      <c r="T6" s="24">
        <v>3</v>
      </c>
    </row>
    <row r="7" spans="1:20" x14ac:dyDescent="0.25">
      <c r="A7" s="20">
        <v>6</v>
      </c>
      <c r="B7" s="5" t="s">
        <v>22</v>
      </c>
      <c r="C7" s="5" t="s">
        <v>30</v>
      </c>
      <c r="D7" s="21"/>
      <c r="E7" s="21"/>
      <c r="F7" s="22">
        <v>108</v>
      </c>
      <c r="G7" s="23">
        <f t="shared" si="0"/>
        <v>0.9</v>
      </c>
      <c r="H7" s="22">
        <v>104</v>
      </c>
      <c r="I7" s="23">
        <f t="shared" si="1"/>
        <v>0.94545454545454544</v>
      </c>
      <c r="J7" s="22">
        <v>121</v>
      </c>
      <c r="K7" s="23">
        <f t="shared" si="2"/>
        <v>0.55000000000000004</v>
      </c>
      <c r="L7" s="22">
        <v>43</v>
      </c>
      <c r="M7" s="23">
        <f t="shared" si="3"/>
        <v>0.43</v>
      </c>
      <c r="N7" s="22">
        <v>70</v>
      </c>
      <c r="O7" s="23">
        <f t="shared" si="4"/>
        <v>0.875</v>
      </c>
      <c r="P7" s="22">
        <v>45</v>
      </c>
      <c r="Q7" s="23">
        <f t="shared" si="5"/>
        <v>0.45</v>
      </c>
      <c r="R7" s="7">
        <f t="shared" si="6"/>
        <v>4.1504545454545454</v>
      </c>
      <c r="S7" s="7">
        <f t="shared" si="7"/>
        <v>0.91642969455689016</v>
      </c>
      <c r="T7" s="24">
        <v>4</v>
      </c>
    </row>
    <row r="8" spans="1:20" x14ac:dyDescent="0.25">
      <c r="A8" s="20">
        <v>16</v>
      </c>
      <c r="B8" s="5" t="s">
        <v>32</v>
      </c>
      <c r="C8" s="5" t="s">
        <v>33</v>
      </c>
      <c r="D8" s="21"/>
      <c r="E8" s="21"/>
      <c r="F8" s="22">
        <v>106</v>
      </c>
      <c r="G8" s="23">
        <f t="shared" si="0"/>
        <v>0.8833333333333333</v>
      </c>
      <c r="H8" s="22">
        <v>57</v>
      </c>
      <c r="I8" s="23">
        <f t="shared" si="1"/>
        <v>0.51818181818181819</v>
      </c>
      <c r="J8" s="22">
        <v>136</v>
      </c>
      <c r="K8" s="23">
        <f t="shared" si="2"/>
        <v>0.61818181818181817</v>
      </c>
      <c r="L8" s="22">
        <v>65</v>
      </c>
      <c r="M8" s="23">
        <f t="shared" si="3"/>
        <v>0.65</v>
      </c>
      <c r="N8" s="22">
        <v>69</v>
      </c>
      <c r="O8" s="23">
        <f t="shared" si="4"/>
        <v>0.86250000000000004</v>
      </c>
      <c r="P8" s="22">
        <v>45</v>
      </c>
      <c r="Q8" s="23">
        <f t="shared" si="5"/>
        <v>0.45</v>
      </c>
      <c r="R8" s="7">
        <f t="shared" si="6"/>
        <v>3.9821969696969699</v>
      </c>
      <c r="S8" s="7">
        <f t="shared" si="7"/>
        <v>0.87927804355826189</v>
      </c>
      <c r="T8" s="24">
        <v>5</v>
      </c>
    </row>
    <row r="9" spans="1:20" x14ac:dyDescent="0.25">
      <c r="A9" s="20">
        <v>2</v>
      </c>
      <c r="B9" s="5" t="s">
        <v>39</v>
      </c>
      <c r="C9" s="5" t="s">
        <v>40</v>
      </c>
      <c r="D9" s="21"/>
      <c r="E9" s="21"/>
      <c r="F9" s="22">
        <v>108</v>
      </c>
      <c r="G9" s="23">
        <f t="shared" si="0"/>
        <v>0.9</v>
      </c>
      <c r="H9" s="22">
        <v>55</v>
      </c>
      <c r="I9" s="23">
        <f t="shared" si="1"/>
        <v>0.5</v>
      </c>
      <c r="J9" s="22">
        <v>112</v>
      </c>
      <c r="K9" s="23">
        <f t="shared" si="2"/>
        <v>0.50909090909090904</v>
      </c>
      <c r="L9" s="22">
        <v>57</v>
      </c>
      <c r="M9" s="23">
        <f t="shared" si="3"/>
        <v>0.56999999999999995</v>
      </c>
      <c r="N9" s="22">
        <v>70</v>
      </c>
      <c r="O9" s="23">
        <f t="shared" si="4"/>
        <v>0.875</v>
      </c>
      <c r="P9" s="22">
        <v>55</v>
      </c>
      <c r="Q9" s="23">
        <f t="shared" si="5"/>
        <v>0.55000000000000004</v>
      </c>
      <c r="R9" s="7">
        <f t="shared" si="6"/>
        <v>3.9040909090909093</v>
      </c>
      <c r="S9" s="7">
        <f t="shared" si="7"/>
        <v>0.86203204978087067</v>
      </c>
      <c r="T9" s="24">
        <v>6</v>
      </c>
    </row>
    <row r="10" spans="1:20" x14ac:dyDescent="0.25">
      <c r="A10" s="20">
        <v>26</v>
      </c>
      <c r="B10" s="5" t="s">
        <v>18</v>
      </c>
      <c r="C10" s="5" t="s">
        <v>19</v>
      </c>
      <c r="D10" s="21"/>
      <c r="E10" s="21"/>
      <c r="F10" s="22">
        <v>112</v>
      </c>
      <c r="G10" s="23">
        <f t="shared" si="0"/>
        <v>0.93333333333333335</v>
      </c>
      <c r="H10" s="22">
        <v>88</v>
      </c>
      <c r="I10" s="23">
        <f t="shared" si="1"/>
        <v>0.8</v>
      </c>
      <c r="J10" s="22">
        <v>97</v>
      </c>
      <c r="K10" s="23">
        <f t="shared" si="2"/>
        <v>0.44090909090909092</v>
      </c>
      <c r="L10" s="22">
        <v>33</v>
      </c>
      <c r="M10" s="23">
        <f t="shared" si="3"/>
        <v>0.33</v>
      </c>
      <c r="N10" s="22">
        <v>75</v>
      </c>
      <c r="O10" s="23">
        <f t="shared" si="4"/>
        <v>0.9375</v>
      </c>
      <c r="P10" s="22">
        <v>40</v>
      </c>
      <c r="Q10" s="23">
        <f t="shared" si="5"/>
        <v>0.4</v>
      </c>
      <c r="R10" s="7">
        <f t="shared" si="6"/>
        <v>3.8417424242424243</v>
      </c>
      <c r="S10" s="7">
        <f t="shared" si="7"/>
        <v>0.84826536415643516</v>
      </c>
      <c r="T10" s="24">
        <v>7</v>
      </c>
    </row>
    <row r="11" spans="1:20" x14ac:dyDescent="0.25">
      <c r="A11" s="20">
        <v>28</v>
      </c>
      <c r="B11" s="5" t="s">
        <v>18</v>
      </c>
      <c r="C11" s="5" t="s">
        <v>26</v>
      </c>
      <c r="D11" s="21"/>
      <c r="E11" s="21"/>
      <c r="F11" s="22">
        <v>106</v>
      </c>
      <c r="G11" s="23">
        <f t="shared" si="0"/>
        <v>0.8833333333333333</v>
      </c>
      <c r="H11" s="22">
        <v>62</v>
      </c>
      <c r="I11" s="23">
        <f t="shared" si="1"/>
        <v>0.5636363636363636</v>
      </c>
      <c r="J11" s="22">
        <v>97</v>
      </c>
      <c r="K11" s="23">
        <f t="shared" si="2"/>
        <v>0.44090909090909092</v>
      </c>
      <c r="L11" s="22">
        <v>37</v>
      </c>
      <c r="M11" s="23">
        <f t="shared" si="3"/>
        <v>0.37</v>
      </c>
      <c r="N11" s="22">
        <v>75</v>
      </c>
      <c r="O11" s="23">
        <f t="shared" si="4"/>
        <v>0.9375</v>
      </c>
      <c r="P11" s="22">
        <v>60</v>
      </c>
      <c r="Q11" s="23">
        <f t="shared" si="5"/>
        <v>0.6</v>
      </c>
      <c r="R11" s="7">
        <f t="shared" si="6"/>
        <v>3.7953787878787879</v>
      </c>
      <c r="S11" s="7">
        <f t="shared" si="7"/>
        <v>0.83802816901408461</v>
      </c>
      <c r="T11" s="24">
        <v>8</v>
      </c>
    </row>
    <row r="12" spans="1:20" x14ac:dyDescent="0.25">
      <c r="A12" s="20">
        <v>14</v>
      </c>
      <c r="B12" s="5" t="s">
        <v>22</v>
      </c>
      <c r="C12" s="5" t="s">
        <v>41</v>
      </c>
      <c r="D12" s="21"/>
      <c r="E12" s="21"/>
      <c r="F12" s="22">
        <v>113</v>
      </c>
      <c r="G12" s="23">
        <f t="shared" si="0"/>
        <v>0.94166666666666665</v>
      </c>
      <c r="H12" s="22">
        <v>98</v>
      </c>
      <c r="I12" s="23">
        <f t="shared" si="1"/>
        <v>0.89090909090909087</v>
      </c>
      <c r="J12" s="22">
        <v>78</v>
      </c>
      <c r="K12" s="23">
        <f t="shared" si="2"/>
        <v>0.35454545454545455</v>
      </c>
      <c r="L12" s="22">
        <v>46</v>
      </c>
      <c r="M12" s="23">
        <f t="shared" si="3"/>
        <v>0.46</v>
      </c>
      <c r="N12" s="22">
        <v>55</v>
      </c>
      <c r="O12" s="23">
        <f t="shared" si="4"/>
        <v>0.6875</v>
      </c>
      <c r="P12" s="22">
        <v>45</v>
      </c>
      <c r="Q12" s="23">
        <f t="shared" si="5"/>
        <v>0.45</v>
      </c>
      <c r="R12" s="7">
        <f t="shared" si="6"/>
        <v>3.7846212121212122</v>
      </c>
      <c r="S12" s="7">
        <f t="shared" si="7"/>
        <v>0.83565287210197059</v>
      </c>
      <c r="T12" s="24">
        <v>9</v>
      </c>
    </row>
    <row r="13" spans="1:20" x14ac:dyDescent="0.25">
      <c r="A13" s="20">
        <v>4</v>
      </c>
      <c r="B13" s="5" t="s">
        <v>22</v>
      </c>
      <c r="C13" s="5" t="s">
        <v>27</v>
      </c>
      <c r="D13" s="21"/>
      <c r="E13" s="21"/>
      <c r="F13" s="22">
        <v>101</v>
      </c>
      <c r="G13" s="23">
        <f t="shared" si="0"/>
        <v>0.84166666666666667</v>
      </c>
      <c r="H13" s="22">
        <v>92</v>
      </c>
      <c r="I13" s="23">
        <f t="shared" si="1"/>
        <v>0.83636363636363631</v>
      </c>
      <c r="J13" s="22">
        <v>83</v>
      </c>
      <c r="K13" s="23">
        <f t="shared" si="2"/>
        <v>0.37727272727272726</v>
      </c>
      <c r="L13" s="22">
        <v>34</v>
      </c>
      <c r="M13" s="23">
        <f t="shared" si="3"/>
        <v>0.34</v>
      </c>
      <c r="N13" s="22">
        <v>58</v>
      </c>
      <c r="O13" s="23">
        <f t="shared" si="4"/>
        <v>0.72499999999999998</v>
      </c>
      <c r="P13" s="22">
        <v>45</v>
      </c>
      <c r="Q13" s="23">
        <f t="shared" si="5"/>
        <v>0.45</v>
      </c>
      <c r="R13" s="7">
        <f t="shared" si="6"/>
        <v>3.5703030303030303</v>
      </c>
      <c r="S13" s="7">
        <f t="shared" si="7"/>
        <v>0.78833093573316393</v>
      </c>
      <c r="T13" s="24">
        <v>10</v>
      </c>
    </row>
    <row r="14" spans="1:20" x14ac:dyDescent="0.25">
      <c r="A14" s="20">
        <v>27</v>
      </c>
      <c r="B14" s="5" t="s">
        <v>28</v>
      </c>
      <c r="C14" s="5" t="s">
        <v>29</v>
      </c>
      <c r="D14" s="21"/>
      <c r="E14" s="21"/>
      <c r="F14" s="22">
        <v>105</v>
      </c>
      <c r="G14" s="23">
        <f t="shared" si="0"/>
        <v>0.875</v>
      </c>
      <c r="H14" s="22">
        <v>69</v>
      </c>
      <c r="I14" s="23">
        <f t="shared" si="1"/>
        <v>0.62727272727272732</v>
      </c>
      <c r="J14" s="22">
        <v>144</v>
      </c>
      <c r="K14" s="23">
        <f t="shared" si="2"/>
        <v>0.65454545454545454</v>
      </c>
      <c r="L14" s="22">
        <v>26</v>
      </c>
      <c r="M14" s="23">
        <f t="shared" si="3"/>
        <v>0.26</v>
      </c>
      <c r="N14" s="22">
        <v>50</v>
      </c>
      <c r="O14" s="23">
        <f t="shared" si="4"/>
        <v>0.625</v>
      </c>
      <c r="P14" s="22">
        <v>35</v>
      </c>
      <c r="Q14" s="23">
        <f t="shared" si="5"/>
        <v>0.35</v>
      </c>
      <c r="R14" s="7">
        <f t="shared" si="6"/>
        <v>3.3918181818181821</v>
      </c>
      <c r="S14" s="7">
        <f t="shared" si="7"/>
        <v>0.74892107992372303</v>
      </c>
      <c r="T14" s="24">
        <v>11</v>
      </c>
    </row>
    <row r="15" spans="1:20" x14ac:dyDescent="0.25">
      <c r="A15" s="20">
        <v>1</v>
      </c>
      <c r="B15" s="5" t="s">
        <v>34</v>
      </c>
      <c r="C15" s="5" t="s">
        <v>35</v>
      </c>
      <c r="D15" s="21"/>
      <c r="E15" s="21"/>
      <c r="F15" s="22">
        <v>104</v>
      </c>
      <c r="G15" s="23">
        <f t="shared" si="0"/>
        <v>0.8666666666666667</v>
      </c>
      <c r="H15" s="22">
        <v>74</v>
      </c>
      <c r="I15" s="23">
        <f t="shared" si="1"/>
        <v>0.67272727272727273</v>
      </c>
      <c r="J15" s="22">
        <v>54</v>
      </c>
      <c r="K15" s="23">
        <f t="shared" si="2"/>
        <v>0.24545454545454545</v>
      </c>
      <c r="L15" s="22">
        <v>32</v>
      </c>
      <c r="M15" s="23">
        <f t="shared" si="3"/>
        <v>0.32</v>
      </c>
      <c r="N15" s="22">
        <v>48</v>
      </c>
      <c r="O15" s="23">
        <f t="shared" si="4"/>
        <v>0.6</v>
      </c>
      <c r="P15" s="22">
        <v>40</v>
      </c>
      <c r="Q15" s="23">
        <f t="shared" si="5"/>
        <v>0.4</v>
      </c>
      <c r="R15" s="7">
        <f t="shared" si="6"/>
        <v>3.104848484848485</v>
      </c>
      <c r="S15" s="7">
        <f t="shared" si="7"/>
        <v>0.6855575256766252</v>
      </c>
      <c r="T15" s="24">
        <v>12</v>
      </c>
    </row>
    <row r="16" spans="1:20" x14ac:dyDescent="0.25">
      <c r="A16" s="20">
        <v>3</v>
      </c>
      <c r="B16" s="5" t="s">
        <v>37</v>
      </c>
      <c r="C16" s="5" t="s">
        <v>38</v>
      </c>
      <c r="D16" s="21"/>
      <c r="E16" s="21"/>
      <c r="F16" s="22">
        <v>101</v>
      </c>
      <c r="G16" s="23">
        <f t="shared" si="0"/>
        <v>0.84166666666666667</v>
      </c>
      <c r="H16" s="22">
        <v>51</v>
      </c>
      <c r="I16" s="23">
        <f t="shared" si="1"/>
        <v>0.46363636363636362</v>
      </c>
      <c r="J16" s="22">
        <v>27</v>
      </c>
      <c r="K16" s="23">
        <f t="shared" si="2"/>
        <v>0.12272727272727273</v>
      </c>
      <c r="L16" s="22">
        <v>39</v>
      </c>
      <c r="M16" s="23">
        <f t="shared" si="3"/>
        <v>0.39</v>
      </c>
      <c r="N16" s="22">
        <v>45</v>
      </c>
      <c r="O16" s="23">
        <f t="shared" si="4"/>
        <v>0.5625</v>
      </c>
      <c r="P16" s="22">
        <v>35</v>
      </c>
      <c r="Q16" s="23">
        <f t="shared" si="5"/>
        <v>0.35</v>
      </c>
      <c r="R16" s="7">
        <f t="shared" si="6"/>
        <v>2.730530303030303</v>
      </c>
      <c r="S16" s="7">
        <f t="shared" si="7"/>
        <v>0.60290722960088328</v>
      </c>
      <c r="T16" s="24">
        <v>13</v>
      </c>
    </row>
    <row r="17" spans="1:20" x14ac:dyDescent="0.25">
      <c r="A17" s="20">
        <v>17</v>
      </c>
      <c r="B17" s="5" t="s">
        <v>43</v>
      </c>
      <c r="C17" s="5" t="s">
        <v>44</v>
      </c>
      <c r="D17" s="21"/>
      <c r="E17" s="21"/>
      <c r="F17" s="22">
        <v>99</v>
      </c>
      <c r="G17" s="23">
        <f t="shared" si="0"/>
        <v>0.82499999999999996</v>
      </c>
      <c r="H17" s="22">
        <v>35</v>
      </c>
      <c r="I17" s="23">
        <f t="shared" si="1"/>
        <v>0.31818181818181818</v>
      </c>
      <c r="J17" s="22">
        <v>57</v>
      </c>
      <c r="K17" s="23">
        <f t="shared" si="2"/>
        <v>0.25909090909090909</v>
      </c>
      <c r="L17" s="22">
        <v>36</v>
      </c>
      <c r="M17" s="23">
        <f t="shared" si="3"/>
        <v>0.36</v>
      </c>
      <c r="N17" s="22">
        <v>27</v>
      </c>
      <c r="O17" s="23">
        <f t="shared" si="4"/>
        <v>0.33750000000000002</v>
      </c>
      <c r="P17" s="22">
        <v>55</v>
      </c>
      <c r="Q17" s="23">
        <f t="shared" si="5"/>
        <v>0.55000000000000004</v>
      </c>
      <c r="R17" s="7">
        <f t="shared" si="6"/>
        <v>2.6497727272727269</v>
      </c>
      <c r="S17" s="7">
        <f t="shared" si="7"/>
        <v>0.58507577531698507</v>
      </c>
      <c r="T17" s="24">
        <v>14</v>
      </c>
    </row>
    <row r="18" spans="1:20" x14ac:dyDescent="0.25">
      <c r="A18" s="20">
        <v>29</v>
      </c>
      <c r="B18" s="5" t="s">
        <v>18</v>
      </c>
      <c r="C18" s="5" t="s">
        <v>36</v>
      </c>
      <c r="D18" s="21"/>
      <c r="E18" s="21"/>
      <c r="F18" s="22">
        <v>84</v>
      </c>
      <c r="G18" s="23">
        <f t="shared" si="0"/>
        <v>0.7</v>
      </c>
      <c r="H18" s="22">
        <v>62</v>
      </c>
      <c r="I18" s="23">
        <f t="shared" si="1"/>
        <v>0.5636363636363636</v>
      </c>
      <c r="J18" s="22">
        <v>62</v>
      </c>
      <c r="K18" s="23">
        <f t="shared" si="2"/>
        <v>0.2818181818181818</v>
      </c>
      <c r="L18" s="22">
        <v>29</v>
      </c>
      <c r="M18" s="23">
        <f t="shared" si="3"/>
        <v>0.28999999999999998</v>
      </c>
      <c r="N18" s="22">
        <v>27</v>
      </c>
      <c r="O18" s="23">
        <f t="shared" si="4"/>
        <v>0.33750000000000002</v>
      </c>
      <c r="P18" s="22">
        <v>20</v>
      </c>
      <c r="Q18" s="23">
        <f t="shared" si="5"/>
        <v>0.2</v>
      </c>
      <c r="R18" s="7">
        <f t="shared" si="6"/>
        <v>2.3729545454545455</v>
      </c>
      <c r="S18" s="7">
        <f t="shared" si="7"/>
        <v>0.52395369843765693</v>
      </c>
      <c r="T18" s="24">
        <v>15</v>
      </c>
    </row>
    <row r="19" spans="1:20" x14ac:dyDescent="0.25">
      <c r="A19" s="20">
        <v>19</v>
      </c>
      <c r="B19" s="5" t="s">
        <v>46</v>
      </c>
      <c r="C19" s="5" t="s">
        <v>47</v>
      </c>
      <c r="D19" s="21"/>
      <c r="E19" s="21"/>
      <c r="F19" s="22">
        <v>31</v>
      </c>
      <c r="G19" s="23">
        <f t="shared" si="0"/>
        <v>0.25833333333333336</v>
      </c>
      <c r="H19" s="22">
        <v>0</v>
      </c>
      <c r="I19" s="23">
        <f t="shared" si="1"/>
        <v>0</v>
      </c>
      <c r="J19" s="22">
        <v>42</v>
      </c>
      <c r="K19" s="23">
        <f t="shared" si="2"/>
        <v>0.19090909090909092</v>
      </c>
      <c r="L19" s="22">
        <v>4</v>
      </c>
      <c r="M19" s="23">
        <f t="shared" si="3"/>
        <v>0.04</v>
      </c>
      <c r="N19" s="22">
        <v>30</v>
      </c>
      <c r="O19" s="23">
        <f t="shared" si="4"/>
        <v>0.375</v>
      </c>
      <c r="P19" s="22">
        <v>40</v>
      </c>
      <c r="Q19" s="23">
        <f t="shared" si="5"/>
        <v>0.4</v>
      </c>
      <c r="R19" s="7">
        <f t="shared" si="6"/>
        <v>1.2642424242424242</v>
      </c>
      <c r="S19" s="7">
        <f t="shared" si="7"/>
        <v>0.27914756950252584</v>
      </c>
      <c r="T19" s="24">
        <v>16</v>
      </c>
    </row>
    <row r="20" spans="1:20" ht="15.75" x14ac:dyDescent="0.25">
      <c r="A20" s="28"/>
      <c r="B20" s="29"/>
      <c r="C20" s="29"/>
      <c r="D20" s="30"/>
      <c r="E20" s="30"/>
      <c r="F20" s="52" t="s">
        <v>89</v>
      </c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31"/>
      <c r="S20" s="31"/>
      <c r="T20" s="32"/>
    </row>
    <row r="21" spans="1:20" x14ac:dyDescent="0.25">
      <c r="A21" s="13" t="s">
        <v>81</v>
      </c>
      <c r="B21" s="14" t="s">
        <v>15</v>
      </c>
      <c r="C21" s="14" t="s">
        <v>16</v>
      </c>
      <c r="D21" s="15" t="s">
        <v>82</v>
      </c>
      <c r="E21" s="15" t="s">
        <v>83</v>
      </c>
      <c r="F21" s="16" t="s">
        <v>84</v>
      </c>
      <c r="G21" s="16" t="s">
        <v>17</v>
      </c>
      <c r="H21" s="17" t="s">
        <v>84</v>
      </c>
      <c r="I21" s="17" t="s">
        <v>17</v>
      </c>
      <c r="J21" s="16" t="s">
        <v>84</v>
      </c>
      <c r="K21" s="16" t="s">
        <v>17</v>
      </c>
      <c r="L21" s="17" t="s">
        <v>84</v>
      </c>
      <c r="M21" s="17" t="s">
        <v>17</v>
      </c>
      <c r="N21" s="16" t="s">
        <v>84</v>
      </c>
      <c r="O21" s="16" t="s">
        <v>17</v>
      </c>
      <c r="P21" s="17" t="s">
        <v>84</v>
      </c>
      <c r="Q21" s="17" t="s">
        <v>17</v>
      </c>
      <c r="R21" s="18" t="s">
        <v>17</v>
      </c>
      <c r="S21" s="18" t="s">
        <v>85</v>
      </c>
      <c r="T21" s="19" t="s">
        <v>86</v>
      </c>
    </row>
    <row r="22" spans="1:20" x14ac:dyDescent="0.25">
      <c r="A22" s="20">
        <v>8</v>
      </c>
      <c r="B22" s="5" t="s">
        <v>32</v>
      </c>
      <c r="C22" s="5" t="s">
        <v>33</v>
      </c>
      <c r="D22" s="21"/>
      <c r="E22" s="21"/>
      <c r="F22" s="22">
        <v>114</v>
      </c>
      <c r="G22" s="23">
        <f t="shared" ref="G22:G33" si="8">(F22/120)</f>
        <v>0.95</v>
      </c>
      <c r="H22" s="22">
        <v>84</v>
      </c>
      <c r="I22" s="23">
        <f t="shared" ref="I22:I33" si="9">(H22/110)</f>
        <v>0.76363636363636367</v>
      </c>
      <c r="J22" s="22">
        <v>70</v>
      </c>
      <c r="K22" s="23">
        <f t="shared" ref="K22:K33" si="10">(J22/220)</f>
        <v>0.31818181818181818</v>
      </c>
      <c r="L22" s="22">
        <v>69</v>
      </c>
      <c r="M22" s="23">
        <f t="shared" ref="M22:M33" si="11">(L22/100)</f>
        <v>0.69</v>
      </c>
      <c r="N22" s="22">
        <v>60</v>
      </c>
      <c r="O22" s="23">
        <f t="shared" ref="O22:O33" si="12">(N22/80)</f>
        <v>0.75</v>
      </c>
      <c r="P22" s="22">
        <v>200</v>
      </c>
      <c r="Q22" s="23">
        <f t="shared" ref="Q22:Q33" si="13">(P22/250)</f>
        <v>0.8</v>
      </c>
      <c r="R22" s="7">
        <f t="shared" ref="R22:R33" si="14">G22+I22+K22+M22+O22+Q22</f>
        <v>4.2718181818181815</v>
      </c>
      <c r="S22" s="7">
        <v>1</v>
      </c>
      <c r="T22" s="24">
        <v>1</v>
      </c>
    </row>
    <row r="23" spans="1:20" x14ac:dyDescent="0.25">
      <c r="A23" s="20">
        <v>10</v>
      </c>
      <c r="B23" s="5" t="s">
        <v>22</v>
      </c>
      <c r="C23" s="5" t="s">
        <v>53</v>
      </c>
      <c r="D23" s="21"/>
      <c r="E23" s="21"/>
      <c r="F23" s="22">
        <v>110</v>
      </c>
      <c r="G23" s="23">
        <f t="shared" si="8"/>
        <v>0.91666666666666663</v>
      </c>
      <c r="H23" s="22">
        <v>58</v>
      </c>
      <c r="I23" s="23">
        <f t="shared" si="9"/>
        <v>0.52727272727272723</v>
      </c>
      <c r="J23" s="22">
        <v>109</v>
      </c>
      <c r="K23" s="23">
        <f t="shared" si="10"/>
        <v>0.49545454545454548</v>
      </c>
      <c r="L23" s="22">
        <v>59</v>
      </c>
      <c r="M23" s="23">
        <f t="shared" si="11"/>
        <v>0.59</v>
      </c>
      <c r="N23" s="22">
        <v>69</v>
      </c>
      <c r="O23" s="23">
        <f t="shared" si="12"/>
        <v>0.86250000000000004</v>
      </c>
      <c r="P23" s="22">
        <v>90</v>
      </c>
      <c r="Q23" s="23">
        <f t="shared" si="13"/>
        <v>0.36</v>
      </c>
      <c r="R23" s="7">
        <f t="shared" si="14"/>
        <v>3.751893939393939</v>
      </c>
      <c r="S23" s="7">
        <f t="shared" ref="S23:S33" si="15">R23/$R$22</f>
        <v>0.87828970702986453</v>
      </c>
      <c r="T23" s="24">
        <v>2</v>
      </c>
    </row>
    <row r="24" spans="1:20" ht="15" customHeight="1" x14ac:dyDescent="0.25">
      <c r="A24" s="20">
        <v>23</v>
      </c>
      <c r="B24" s="11" t="s">
        <v>37</v>
      </c>
      <c r="C24" s="12" t="s">
        <v>54</v>
      </c>
      <c r="D24" s="33"/>
      <c r="E24" s="33"/>
      <c r="F24" s="22">
        <v>94</v>
      </c>
      <c r="G24" s="23">
        <f t="shared" si="8"/>
        <v>0.78333333333333333</v>
      </c>
      <c r="H24" s="22">
        <v>75</v>
      </c>
      <c r="I24" s="23">
        <f t="shared" si="9"/>
        <v>0.68181818181818177</v>
      </c>
      <c r="J24" s="22">
        <v>90</v>
      </c>
      <c r="K24" s="23">
        <f t="shared" si="10"/>
        <v>0.40909090909090912</v>
      </c>
      <c r="L24" s="22">
        <v>48</v>
      </c>
      <c r="M24" s="23">
        <f t="shared" si="11"/>
        <v>0.48</v>
      </c>
      <c r="N24" s="22">
        <v>50</v>
      </c>
      <c r="O24" s="23">
        <f t="shared" si="12"/>
        <v>0.625</v>
      </c>
      <c r="P24" s="22">
        <v>160</v>
      </c>
      <c r="Q24" s="23">
        <f t="shared" si="13"/>
        <v>0.64</v>
      </c>
      <c r="R24" s="7">
        <f t="shared" si="14"/>
        <v>3.6192424242424246</v>
      </c>
      <c r="S24" s="7">
        <f t="shared" si="15"/>
        <v>0.84723700078030806</v>
      </c>
      <c r="T24" s="24">
        <v>3</v>
      </c>
    </row>
    <row r="25" spans="1:20" ht="15" customHeight="1" x14ac:dyDescent="0.25">
      <c r="A25" s="20">
        <v>18</v>
      </c>
      <c r="B25" s="5" t="s">
        <v>58</v>
      </c>
      <c r="C25" s="5" t="s">
        <v>59</v>
      </c>
      <c r="D25" s="21"/>
      <c r="E25" s="21"/>
      <c r="F25" s="22">
        <v>102</v>
      </c>
      <c r="G25" s="23">
        <f t="shared" si="8"/>
        <v>0.85</v>
      </c>
      <c r="H25" s="22">
        <v>56</v>
      </c>
      <c r="I25" s="23">
        <f t="shared" si="9"/>
        <v>0.50909090909090904</v>
      </c>
      <c r="J25" s="22">
        <v>65</v>
      </c>
      <c r="K25" s="23">
        <f t="shared" si="10"/>
        <v>0.29545454545454547</v>
      </c>
      <c r="L25" s="22">
        <v>43</v>
      </c>
      <c r="M25" s="23">
        <f t="shared" si="11"/>
        <v>0.43</v>
      </c>
      <c r="N25" s="22">
        <v>59</v>
      </c>
      <c r="O25" s="23">
        <f t="shared" si="12"/>
        <v>0.73750000000000004</v>
      </c>
      <c r="P25" s="22">
        <v>190</v>
      </c>
      <c r="Q25" s="23">
        <f t="shared" si="13"/>
        <v>0.76</v>
      </c>
      <c r="R25" s="7">
        <f t="shared" si="14"/>
        <v>3.5820454545454545</v>
      </c>
      <c r="S25" s="7">
        <f t="shared" si="15"/>
        <v>0.83852947435624603</v>
      </c>
      <c r="T25" s="24">
        <v>4</v>
      </c>
    </row>
    <row r="26" spans="1:20" ht="15" customHeight="1" x14ac:dyDescent="0.25">
      <c r="A26" s="20">
        <v>21</v>
      </c>
      <c r="B26" s="11" t="s">
        <v>55</v>
      </c>
      <c r="C26" s="12" t="s">
        <v>56</v>
      </c>
      <c r="D26" s="33"/>
      <c r="E26" s="33"/>
      <c r="F26" s="22">
        <v>100</v>
      </c>
      <c r="G26" s="23">
        <f t="shared" si="8"/>
        <v>0.83333333333333337</v>
      </c>
      <c r="H26" s="22">
        <v>33</v>
      </c>
      <c r="I26" s="23">
        <f t="shared" si="9"/>
        <v>0.3</v>
      </c>
      <c r="J26" s="22">
        <v>80</v>
      </c>
      <c r="K26" s="23">
        <f t="shared" si="10"/>
        <v>0.36363636363636365</v>
      </c>
      <c r="L26" s="22">
        <v>57</v>
      </c>
      <c r="M26" s="23">
        <f t="shared" si="11"/>
        <v>0.56999999999999995</v>
      </c>
      <c r="N26" s="22">
        <v>65</v>
      </c>
      <c r="O26" s="23">
        <f t="shared" si="12"/>
        <v>0.8125</v>
      </c>
      <c r="P26" s="22">
        <v>170</v>
      </c>
      <c r="Q26" s="23">
        <f t="shared" si="13"/>
        <v>0.68</v>
      </c>
      <c r="R26" s="7">
        <f t="shared" si="14"/>
        <v>3.5594696969696971</v>
      </c>
      <c r="S26" s="7">
        <f t="shared" si="15"/>
        <v>0.8332446619848195</v>
      </c>
      <c r="T26" s="24">
        <v>5</v>
      </c>
    </row>
    <row r="27" spans="1:20" ht="15" customHeight="1" x14ac:dyDescent="0.25">
      <c r="A27" s="20">
        <v>15</v>
      </c>
      <c r="B27" s="5" t="s">
        <v>60</v>
      </c>
      <c r="C27" s="5" t="s">
        <v>61</v>
      </c>
      <c r="D27" s="21"/>
      <c r="E27" s="21"/>
      <c r="F27" s="22">
        <v>97</v>
      </c>
      <c r="G27" s="23">
        <f t="shared" si="8"/>
        <v>0.80833333333333335</v>
      </c>
      <c r="H27" s="22">
        <v>44</v>
      </c>
      <c r="I27" s="23">
        <f t="shared" si="9"/>
        <v>0.4</v>
      </c>
      <c r="J27" s="22">
        <v>76</v>
      </c>
      <c r="K27" s="23">
        <f t="shared" si="10"/>
        <v>0.34545454545454546</v>
      </c>
      <c r="L27" s="22">
        <v>63</v>
      </c>
      <c r="M27" s="23">
        <f t="shared" si="11"/>
        <v>0.63</v>
      </c>
      <c r="N27" s="22">
        <v>50</v>
      </c>
      <c r="O27" s="23">
        <f t="shared" si="12"/>
        <v>0.625</v>
      </c>
      <c r="P27" s="22">
        <v>180</v>
      </c>
      <c r="Q27" s="23">
        <f t="shared" si="13"/>
        <v>0.72</v>
      </c>
      <c r="R27" s="7">
        <f t="shared" si="14"/>
        <v>3.5287878787878793</v>
      </c>
      <c r="S27" s="7">
        <f t="shared" si="15"/>
        <v>0.82606228275519633</v>
      </c>
      <c r="T27" s="24">
        <v>6</v>
      </c>
    </row>
    <row r="28" spans="1:20" ht="15" customHeight="1" x14ac:dyDescent="0.25">
      <c r="A28" s="20">
        <v>13</v>
      </c>
      <c r="B28" s="5" t="s">
        <v>49</v>
      </c>
      <c r="C28" s="5" t="s">
        <v>50</v>
      </c>
      <c r="D28" s="5"/>
      <c r="E28" s="5"/>
      <c r="F28" s="22">
        <v>84</v>
      </c>
      <c r="G28" s="23">
        <f t="shared" si="8"/>
        <v>0.7</v>
      </c>
      <c r="H28" s="22">
        <v>57</v>
      </c>
      <c r="I28" s="23">
        <f t="shared" si="9"/>
        <v>0.51818181818181819</v>
      </c>
      <c r="J28" s="22">
        <v>56</v>
      </c>
      <c r="K28" s="23">
        <f t="shared" si="10"/>
        <v>0.25454545454545452</v>
      </c>
      <c r="L28" s="22">
        <v>55</v>
      </c>
      <c r="M28" s="23">
        <f t="shared" si="11"/>
        <v>0.55000000000000004</v>
      </c>
      <c r="N28" s="22">
        <v>70</v>
      </c>
      <c r="O28" s="23">
        <f t="shared" si="12"/>
        <v>0.875</v>
      </c>
      <c r="P28" s="22">
        <v>90</v>
      </c>
      <c r="Q28" s="23">
        <f t="shared" si="13"/>
        <v>0.36</v>
      </c>
      <c r="R28" s="7">
        <f t="shared" si="14"/>
        <v>3.2577272727272724</v>
      </c>
      <c r="S28" s="7">
        <f t="shared" si="15"/>
        <v>0.76260906575867204</v>
      </c>
      <c r="T28" s="24">
        <v>7</v>
      </c>
    </row>
    <row r="29" spans="1:20" ht="15" customHeight="1" x14ac:dyDescent="0.25">
      <c r="A29" s="20">
        <v>5</v>
      </c>
      <c r="B29" s="5" t="s">
        <v>62</v>
      </c>
      <c r="C29" s="5" t="s">
        <v>63</v>
      </c>
      <c r="D29" s="5"/>
      <c r="E29" s="5"/>
      <c r="F29" s="22">
        <v>103</v>
      </c>
      <c r="G29" s="23">
        <f t="shared" si="8"/>
        <v>0.85833333333333328</v>
      </c>
      <c r="H29" s="22">
        <v>18</v>
      </c>
      <c r="I29" s="23">
        <f t="shared" si="9"/>
        <v>0.16363636363636364</v>
      </c>
      <c r="J29" s="22">
        <v>53</v>
      </c>
      <c r="K29" s="23">
        <f t="shared" si="10"/>
        <v>0.24090909090909091</v>
      </c>
      <c r="L29" s="22">
        <v>50</v>
      </c>
      <c r="M29" s="23">
        <f t="shared" si="11"/>
        <v>0.5</v>
      </c>
      <c r="N29" s="22">
        <v>66</v>
      </c>
      <c r="O29" s="23">
        <f t="shared" si="12"/>
        <v>0.82499999999999996</v>
      </c>
      <c r="P29" s="22">
        <v>160</v>
      </c>
      <c r="Q29" s="23">
        <f t="shared" si="13"/>
        <v>0.64</v>
      </c>
      <c r="R29" s="7">
        <f t="shared" si="14"/>
        <v>3.227878787878788</v>
      </c>
      <c r="S29" s="7">
        <f t="shared" si="15"/>
        <v>0.75562176349577936</v>
      </c>
      <c r="T29" s="24">
        <v>8</v>
      </c>
    </row>
    <row r="30" spans="1:20" ht="15" customHeight="1" x14ac:dyDescent="0.25">
      <c r="A30" s="20">
        <v>11</v>
      </c>
      <c r="B30" s="5" t="s">
        <v>37</v>
      </c>
      <c r="C30" s="5" t="s">
        <v>38</v>
      </c>
      <c r="D30" s="21"/>
      <c r="E30" s="21"/>
      <c r="F30" s="22">
        <v>88</v>
      </c>
      <c r="G30" s="23">
        <f t="shared" si="8"/>
        <v>0.73333333333333328</v>
      </c>
      <c r="H30" s="22">
        <v>42</v>
      </c>
      <c r="I30" s="23">
        <f t="shared" si="9"/>
        <v>0.38181818181818183</v>
      </c>
      <c r="J30" s="22">
        <v>62</v>
      </c>
      <c r="K30" s="23">
        <f t="shared" si="10"/>
        <v>0.2818181818181818</v>
      </c>
      <c r="L30" s="22">
        <v>60</v>
      </c>
      <c r="M30" s="23">
        <f t="shared" si="11"/>
        <v>0.6</v>
      </c>
      <c r="N30" s="22">
        <v>40</v>
      </c>
      <c r="O30" s="23">
        <f t="shared" si="12"/>
        <v>0.5</v>
      </c>
      <c r="P30" s="22">
        <v>170</v>
      </c>
      <c r="Q30" s="23">
        <f t="shared" si="13"/>
        <v>0.68</v>
      </c>
      <c r="R30" s="7">
        <f t="shared" si="14"/>
        <v>3.1769696969696972</v>
      </c>
      <c r="S30" s="7">
        <f t="shared" si="15"/>
        <v>0.74370433425551552</v>
      </c>
      <c r="T30" s="24">
        <v>9</v>
      </c>
    </row>
    <row r="31" spans="1:20" ht="15" customHeight="1" x14ac:dyDescent="0.25">
      <c r="A31" s="20">
        <v>22</v>
      </c>
      <c r="B31" s="5" t="s">
        <v>22</v>
      </c>
      <c r="C31" s="5" t="s">
        <v>27</v>
      </c>
      <c r="D31" s="21"/>
      <c r="E31" s="21"/>
      <c r="F31" s="22">
        <v>103</v>
      </c>
      <c r="G31" s="23">
        <f t="shared" si="8"/>
        <v>0.85833333333333328</v>
      </c>
      <c r="H31" s="22">
        <v>76</v>
      </c>
      <c r="I31" s="23">
        <f t="shared" si="9"/>
        <v>0.69090909090909092</v>
      </c>
      <c r="J31" s="22">
        <v>30</v>
      </c>
      <c r="K31" s="23">
        <f t="shared" si="10"/>
        <v>0.13636363636363635</v>
      </c>
      <c r="L31" s="22">
        <v>25</v>
      </c>
      <c r="M31" s="23">
        <f t="shared" si="11"/>
        <v>0.25</v>
      </c>
      <c r="N31" s="22">
        <v>44</v>
      </c>
      <c r="O31" s="23">
        <f t="shared" si="12"/>
        <v>0.55000000000000004</v>
      </c>
      <c r="P31" s="22">
        <v>140</v>
      </c>
      <c r="Q31" s="23">
        <f t="shared" si="13"/>
        <v>0.56000000000000005</v>
      </c>
      <c r="R31" s="7">
        <f t="shared" si="14"/>
        <v>3.0456060606060604</v>
      </c>
      <c r="S31" s="7">
        <f t="shared" si="15"/>
        <v>0.71295311059090583</v>
      </c>
      <c r="T31" s="24">
        <v>10</v>
      </c>
    </row>
    <row r="32" spans="1:20" x14ac:dyDescent="0.25">
      <c r="A32" s="20">
        <v>24</v>
      </c>
      <c r="B32" s="5" t="s">
        <v>37</v>
      </c>
      <c r="C32" s="5" t="s">
        <v>42</v>
      </c>
      <c r="D32" s="21"/>
      <c r="E32" s="21"/>
      <c r="F32" s="22">
        <v>99</v>
      </c>
      <c r="G32" s="23">
        <f t="shared" si="8"/>
        <v>0.82499999999999996</v>
      </c>
      <c r="H32" s="22">
        <v>26</v>
      </c>
      <c r="I32" s="23">
        <f t="shared" si="9"/>
        <v>0.23636363636363636</v>
      </c>
      <c r="J32" s="22">
        <v>58</v>
      </c>
      <c r="K32" s="23">
        <f t="shared" si="10"/>
        <v>0.26363636363636361</v>
      </c>
      <c r="L32" s="22">
        <v>62</v>
      </c>
      <c r="M32" s="23">
        <f t="shared" si="11"/>
        <v>0.62</v>
      </c>
      <c r="N32" s="22">
        <v>60</v>
      </c>
      <c r="O32" s="23">
        <f t="shared" si="12"/>
        <v>0.75</v>
      </c>
      <c r="P32" s="22">
        <v>70</v>
      </c>
      <c r="Q32" s="23">
        <f t="shared" si="13"/>
        <v>0.28000000000000003</v>
      </c>
      <c r="R32" s="7">
        <f t="shared" si="14"/>
        <v>2.9749999999999996</v>
      </c>
      <c r="S32" s="7">
        <f t="shared" si="15"/>
        <v>0.69642477122792079</v>
      </c>
      <c r="T32" s="24">
        <v>11</v>
      </c>
    </row>
    <row r="33" spans="1:20" x14ac:dyDescent="0.25">
      <c r="A33" s="20">
        <v>20</v>
      </c>
      <c r="B33" s="5" t="s">
        <v>58</v>
      </c>
      <c r="C33" s="5" t="s">
        <v>64</v>
      </c>
      <c r="D33" s="21"/>
      <c r="E33" s="21"/>
      <c r="F33" s="22">
        <v>107</v>
      </c>
      <c r="G33" s="23">
        <f t="shared" si="8"/>
        <v>0.89166666666666672</v>
      </c>
      <c r="H33" s="22">
        <v>51</v>
      </c>
      <c r="I33" s="23">
        <f t="shared" si="9"/>
        <v>0.46363636363636362</v>
      </c>
      <c r="J33" s="22">
        <v>86</v>
      </c>
      <c r="K33" s="23">
        <f t="shared" si="10"/>
        <v>0.39090909090909093</v>
      </c>
      <c r="L33" s="22">
        <v>28</v>
      </c>
      <c r="M33" s="23">
        <f t="shared" si="11"/>
        <v>0.28000000000000003</v>
      </c>
      <c r="N33" s="22">
        <v>25</v>
      </c>
      <c r="O33" s="23">
        <f t="shared" si="12"/>
        <v>0.3125</v>
      </c>
      <c r="P33" s="22">
        <v>140</v>
      </c>
      <c r="Q33" s="23">
        <f t="shared" si="13"/>
        <v>0.56000000000000005</v>
      </c>
      <c r="R33" s="7">
        <f t="shared" si="14"/>
        <v>2.8987121212121214</v>
      </c>
      <c r="S33" s="7">
        <f t="shared" si="15"/>
        <v>0.67856636163722783</v>
      </c>
      <c r="T33" s="24">
        <v>12</v>
      </c>
    </row>
    <row r="35" spans="1:20" ht="15.75" x14ac:dyDescent="0.25">
      <c r="A35" s="20"/>
      <c r="B35" s="5"/>
      <c r="C35" s="5"/>
      <c r="D35" s="21"/>
      <c r="E35" s="21"/>
      <c r="F35" s="47" t="s">
        <v>90</v>
      </c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7"/>
      <c r="S35" s="7"/>
      <c r="T35" s="24"/>
    </row>
    <row r="36" spans="1:20" x14ac:dyDescent="0.25">
      <c r="A36" s="13" t="s">
        <v>81</v>
      </c>
      <c r="B36" s="14" t="s">
        <v>15</v>
      </c>
      <c r="C36" s="14" t="s">
        <v>16</v>
      </c>
      <c r="D36" s="15" t="s">
        <v>82</v>
      </c>
      <c r="E36" s="15" t="s">
        <v>83</v>
      </c>
      <c r="F36" s="16" t="s">
        <v>84</v>
      </c>
      <c r="G36" s="16" t="s">
        <v>17</v>
      </c>
      <c r="H36" s="17" t="s">
        <v>84</v>
      </c>
      <c r="I36" s="17" t="s">
        <v>17</v>
      </c>
      <c r="J36" s="16" t="s">
        <v>84</v>
      </c>
      <c r="K36" s="16" t="s">
        <v>17</v>
      </c>
      <c r="L36" s="17" t="s">
        <v>84</v>
      </c>
      <c r="M36" s="17" t="s">
        <v>17</v>
      </c>
      <c r="N36" s="16" t="s">
        <v>84</v>
      </c>
      <c r="O36" s="16" t="s">
        <v>17</v>
      </c>
      <c r="P36" s="17" t="s">
        <v>84</v>
      </c>
      <c r="Q36" s="17" t="s">
        <v>17</v>
      </c>
      <c r="R36" s="18" t="s">
        <v>17</v>
      </c>
      <c r="S36" s="18" t="s">
        <v>85</v>
      </c>
      <c r="T36" s="19" t="s">
        <v>86</v>
      </c>
    </row>
    <row r="37" spans="1:20" x14ac:dyDescent="0.25">
      <c r="A37" s="20">
        <v>12</v>
      </c>
      <c r="B37" s="5" t="s">
        <v>58</v>
      </c>
      <c r="C37" s="5" t="s">
        <v>67</v>
      </c>
      <c r="D37" s="21"/>
      <c r="E37" s="21"/>
      <c r="F37" s="22">
        <v>111</v>
      </c>
      <c r="G37" s="23">
        <f>(F37/120)</f>
        <v>0.92500000000000004</v>
      </c>
      <c r="H37" s="22">
        <v>63</v>
      </c>
      <c r="I37" s="23">
        <f>(H37/110)</f>
        <v>0.57272727272727275</v>
      </c>
      <c r="J37" s="22">
        <v>80</v>
      </c>
      <c r="K37" s="23">
        <f>(J37/220)</f>
        <v>0.36363636363636365</v>
      </c>
      <c r="L37" s="22">
        <v>93</v>
      </c>
      <c r="M37" s="23">
        <f>(L37/100)</f>
        <v>0.93</v>
      </c>
      <c r="N37" s="22">
        <v>65</v>
      </c>
      <c r="O37" s="23">
        <f>(N37/80)</f>
        <v>0.8125</v>
      </c>
      <c r="P37" s="22">
        <v>85</v>
      </c>
      <c r="Q37" s="23">
        <f>(P37/100)</f>
        <v>0.85</v>
      </c>
      <c r="R37" s="7">
        <f>G37+I37+K37+M37+O37+Q37</f>
        <v>4.4538636363636366</v>
      </c>
      <c r="S37" s="7">
        <v>1</v>
      </c>
      <c r="T37" s="24">
        <v>1</v>
      </c>
    </row>
  </sheetData>
  <mergeCells count="12">
    <mergeCell ref="R2:T2"/>
    <mergeCell ref="F20:Q20"/>
    <mergeCell ref="F35:Q35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opLeftCell="A16" zoomScaleNormal="100" workbookViewId="0">
      <selection activeCell="S30" sqref="S30"/>
    </sheetView>
  </sheetViews>
  <sheetFormatPr defaultRowHeight="15" x14ac:dyDescent="0.25"/>
  <cols>
    <col min="1" max="1" width="6.140625" customWidth="1"/>
    <col min="2" max="2" width="11.85546875" customWidth="1"/>
    <col min="3" max="3" width="15" customWidth="1"/>
    <col min="4" max="4" width="17.28515625" hidden="1" customWidth="1"/>
    <col min="5" max="5" width="24.140625" hidden="1" customWidth="1"/>
    <col min="6" max="6" width="6.7109375" customWidth="1"/>
    <col min="7" max="7" width="6" customWidth="1"/>
    <col min="8" max="8" width="5.28515625" customWidth="1"/>
    <col min="9" max="9" width="6.28515625" customWidth="1"/>
    <col min="10" max="10" width="6.7109375" customWidth="1"/>
    <col min="11" max="11" width="7.85546875" customWidth="1"/>
    <col min="12" max="12" width="6.5703125" customWidth="1"/>
    <col min="13" max="13" width="9" customWidth="1"/>
    <col min="14" max="14" width="7.28515625" customWidth="1"/>
    <col min="15" max="15" width="9" customWidth="1"/>
    <col min="16" max="16" width="7.42578125" customWidth="1"/>
    <col min="17" max="18" width="9" customWidth="1"/>
    <col min="19" max="19" width="10.28515625" customWidth="1"/>
    <col min="20" max="20" width="6.42578125" customWidth="1"/>
    <col min="21" max="21" width="13.5703125" customWidth="1"/>
    <col min="22" max="1025" width="9" customWidth="1"/>
  </cols>
  <sheetData>
    <row r="1" spans="1:20" ht="18.75" customHeight="1" x14ac:dyDescent="0.25">
      <c r="A1" s="48"/>
      <c r="B1" s="48"/>
      <c r="C1" s="48"/>
      <c r="D1" s="48"/>
      <c r="E1" s="48"/>
      <c r="F1" s="47" t="s">
        <v>72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20" x14ac:dyDescent="0.25">
      <c r="A2" s="49" t="s">
        <v>73</v>
      </c>
      <c r="B2" s="49"/>
      <c r="C2" s="49"/>
      <c r="D2" s="49"/>
      <c r="E2" s="49"/>
      <c r="F2" s="50" t="s">
        <v>74</v>
      </c>
      <c r="G2" s="50"/>
      <c r="H2" s="51" t="s">
        <v>75</v>
      </c>
      <c r="I2" s="51"/>
      <c r="J2" s="50" t="s">
        <v>76</v>
      </c>
      <c r="K2" s="50"/>
      <c r="L2" s="51" t="s">
        <v>77</v>
      </c>
      <c r="M2" s="51"/>
      <c r="N2" s="50" t="s">
        <v>78</v>
      </c>
      <c r="O2" s="50"/>
      <c r="P2" s="51" t="s">
        <v>79</v>
      </c>
      <c r="Q2" s="51"/>
      <c r="R2" s="46" t="s">
        <v>80</v>
      </c>
      <c r="S2" s="46"/>
      <c r="T2" s="46"/>
    </row>
    <row r="3" spans="1:20" ht="14.25" customHeight="1" x14ac:dyDescent="0.25">
      <c r="A3" s="13" t="s">
        <v>81</v>
      </c>
      <c r="B3" s="14" t="s">
        <v>15</v>
      </c>
      <c r="C3" s="14" t="s">
        <v>16</v>
      </c>
      <c r="D3" s="15" t="s">
        <v>82</v>
      </c>
      <c r="E3" s="15" t="s">
        <v>83</v>
      </c>
      <c r="F3" s="16" t="s">
        <v>84</v>
      </c>
      <c r="G3" s="16" t="s">
        <v>17</v>
      </c>
      <c r="H3" s="17" t="s">
        <v>84</v>
      </c>
      <c r="I3" s="17" t="s">
        <v>17</v>
      </c>
      <c r="J3" s="16" t="s">
        <v>84</v>
      </c>
      <c r="K3" s="16" t="s">
        <v>17</v>
      </c>
      <c r="L3" s="17" t="s">
        <v>84</v>
      </c>
      <c r="M3" s="17" t="s">
        <v>17</v>
      </c>
      <c r="N3" s="16" t="s">
        <v>84</v>
      </c>
      <c r="O3" s="16" t="s">
        <v>17</v>
      </c>
      <c r="P3" s="17" t="s">
        <v>84</v>
      </c>
      <c r="Q3" s="17" t="s">
        <v>17</v>
      </c>
      <c r="R3" s="18" t="s">
        <v>17</v>
      </c>
      <c r="S3" s="18" t="s">
        <v>85</v>
      </c>
      <c r="T3" s="19" t="s">
        <v>86</v>
      </c>
    </row>
    <row r="4" spans="1:20" x14ac:dyDescent="0.25">
      <c r="A4" s="20">
        <v>10</v>
      </c>
      <c r="B4" s="5" t="s">
        <v>18</v>
      </c>
      <c r="C4" s="5" t="s">
        <v>19</v>
      </c>
      <c r="D4" s="21"/>
      <c r="E4" s="21"/>
      <c r="F4" s="22">
        <v>102</v>
      </c>
      <c r="G4" s="23">
        <f t="shared" ref="G4:G12" si="0">(F4/120)</f>
        <v>0.85</v>
      </c>
      <c r="H4" s="22">
        <v>104</v>
      </c>
      <c r="I4" s="23">
        <f t="shared" ref="I4:I12" si="1">(H4/110)</f>
        <v>0.94545454545454544</v>
      </c>
      <c r="J4" s="22">
        <v>190</v>
      </c>
      <c r="K4" s="23">
        <f t="shared" ref="K4:K12" si="2">(J4/220)</f>
        <v>0.86363636363636365</v>
      </c>
      <c r="L4" s="22">
        <v>59</v>
      </c>
      <c r="M4" s="23">
        <f t="shared" ref="M4:M12" si="3">(L4/100)</f>
        <v>0.59</v>
      </c>
      <c r="N4" s="22">
        <v>75</v>
      </c>
      <c r="O4" s="23">
        <f t="shared" ref="O4:O12" si="4">(N4/80)</f>
        <v>0.9375</v>
      </c>
      <c r="P4" s="22">
        <v>75</v>
      </c>
      <c r="Q4" s="23">
        <f t="shared" ref="Q4:Q12" si="5">(P4/100)</f>
        <v>0.75</v>
      </c>
      <c r="R4" s="7">
        <f t="shared" ref="R4:R12" si="6">G4+I4+K4+M4+O4+Q4</f>
        <v>4.936590909090909</v>
      </c>
      <c r="S4" s="7">
        <v>1</v>
      </c>
      <c r="T4" s="24">
        <v>1</v>
      </c>
    </row>
    <row r="5" spans="1:20" x14ac:dyDescent="0.25">
      <c r="A5" s="20">
        <v>14</v>
      </c>
      <c r="B5" s="5" t="s">
        <v>20</v>
      </c>
      <c r="C5" s="5" t="s">
        <v>31</v>
      </c>
      <c r="D5" s="21"/>
      <c r="E5" s="21"/>
      <c r="F5" s="22">
        <v>114</v>
      </c>
      <c r="G5" s="23">
        <f t="shared" si="0"/>
        <v>0.95</v>
      </c>
      <c r="H5" s="22">
        <v>98</v>
      </c>
      <c r="I5" s="23">
        <f t="shared" si="1"/>
        <v>0.89090909090909087</v>
      </c>
      <c r="J5" s="22">
        <v>128</v>
      </c>
      <c r="K5" s="23">
        <f t="shared" si="2"/>
        <v>0.58181818181818179</v>
      </c>
      <c r="L5" s="22">
        <v>65</v>
      </c>
      <c r="M5" s="23">
        <f t="shared" si="3"/>
        <v>0.65</v>
      </c>
      <c r="N5" s="22">
        <v>80</v>
      </c>
      <c r="O5" s="23">
        <f t="shared" si="4"/>
        <v>1</v>
      </c>
      <c r="P5" s="22">
        <v>60</v>
      </c>
      <c r="Q5" s="23">
        <f t="shared" si="5"/>
        <v>0.6</v>
      </c>
      <c r="R5" s="7">
        <f t="shared" si="6"/>
        <v>4.672727272727272</v>
      </c>
      <c r="S5" s="7">
        <f t="shared" ref="S5:S12" si="7">R5/$R$4</f>
        <v>0.94654942221812977</v>
      </c>
      <c r="T5" s="24">
        <v>2</v>
      </c>
    </row>
    <row r="6" spans="1:20" ht="15" customHeight="1" x14ac:dyDescent="0.25">
      <c r="A6" s="20">
        <v>8</v>
      </c>
      <c r="B6" s="5" t="s">
        <v>20</v>
      </c>
      <c r="C6" s="5" t="s">
        <v>21</v>
      </c>
      <c r="D6" s="21"/>
      <c r="E6" s="21"/>
      <c r="F6" s="22">
        <v>115</v>
      </c>
      <c r="G6" s="23">
        <f t="shared" si="0"/>
        <v>0.95833333333333337</v>
      </c>
      <c r="H6" s="22">
        <v>92</v>
      </c>
      <c r="I6" s="23">
        <f t="shared" si="1"/>
        <v>0.83636363636363631</v>
      </c>
      <c r="J6" s="22">
        <v>142</v>
      </c>
      <c r="K6" s="23">
        <f t="shared" si="2"/>
        <v>0.6454545454545455</v>
      </c>
      <c r="L6" s="22">
        <v>81</v>
      </c>
      <c r="M6" s="23">
        <f t="shared" si="3"/>
        <v>0.81</v>
      </c>
      <c r="N6" s="22">
        <v>70</v>
      </c>
      <c r="O6" s="23">
        <f t="shared" si="4"/>
        <v>0.875</v>
      </c>
      <c r="P6" s="22">
        <v>45</v>
      </c>
      <c r="Q6" s="23">
        <f t="shared" si="5"/>
        <v>0.45</v>
      </c>
      <c r="R6" s="7">
        <f t="shared" si="6"/>
        <v>4.5751515151515152</v>
      </c>
      <c r="S6" s="7">
        <f t="shared" si="7"/>
        <v>0.92678360419256334</v>
      </c>
      <c r="T6" s="24">
        <v>3</v>
      </c>
    </row>
    <row r="7" spans="1:20" x14ac:dyDescent="0.25">
      <c r="A7" s="20">
        <v>12</v>
      </c>
      <c r="B7" s="5" t="s">
        <v>22</v>
      </c>
      <c r="C7" s="5" t="s">
        <v>92</v>
      </c>
      <c r="D7" s="21"/>
      <c r="E7" s="21"/>
      <c r="F7" s="22">
        <v>116</v>
      </c>
      <c r="G7" s="23">
        <f t="shared" si="0"/>
        <v>0.96666666666666667</v>
      </c>
      <c r="H7" s="22">
        <v>98</v>
      </c>
      <c r="I7" s="23">
        <f t="shared" si="1"/>
        <v>0.89090909090909087</v>
      </c>
      <c r="J7" s="22">
        <v>136</v>
      </c>
      <c r="K7" s="23">
        <f t="shared" si="2"/>
        <v>0.61818181818181817</v>
      </c>
      <c r="L7" s="22">
        <v>35</v>
      </c>
      <c r="M7" s="23">
        <f t="shared" si="3"/>
        <v>0.35</v>
      </c>
      <c r="N7" s="22">
        <v>64</v>
      </c>
      <c r="O7" s="23">
        <f t="shared" si="4"/>
        <v>0.8</v>
      </c>
      <c r="P7" s="22">
        <v>80</v>
      </c>
      <c r="Q7" s="23">
        <f t="shared" si="5"/>
        <v>0.8</v>
      </c>
      <c r="R7" s="7">
        <f t="shared" si="6"/>
        <v>4.4257575757575758</v>
      </c>
      <c r="S7" s="7">
        <f t="shared" si="7"/>
        <v>0.89652103187391619</v>
      </c>
      <c r="T7" s="24">
        <v>4</v>
      </c>
    </row>
    <row r="8" spans="1:20" x14ac:dyDescent="0.25">
      <c r="A8" s="20">
        <v>11</v>
      </c>
      <c r="B8" s="5" t="s">
        <v>88</v>
      </c>
      <c r="C8" s="5" t="s">
        <v>25</v>
      </c>
      <c r="D8" s="21"/>
      <c r="E8" s="21"/>
      <c r="F8" s="22">
        <v>115</v>
      </c>
      <c r="G8" s="23">
        <f t="shared" si="0"/>
        <v>0.95833333333333337</v>
      </c>
      <c r="H8" s="22">
        <v>104</v>
      </c>
      <c r="I8" s="23">
        <f t="shared" si="1"/>
        <v>0.94545454545454544</v>
      </c>
      <c r="J8" s="22">
        <v>110</v>
      </c>
      <c r="K8" s="23">
        <f t="shared" si="2"/>
        <v>0.5</v>
      </c>
      <c r="L8" s="22">
        <v>48</v>
      </c>
      <c r="M8" s="23">
        <f t="shared" si="3"/>
        <v>0.48</v>
      </c>
      <c r="N8" s="22">
        <v>75</v>
      </c>
      <c r="O8" s="23">
        <f t="shared" si="4"/>
        <v>0.9375</v>
      </c>
      <c r="P8" s="22">
        <v>55</v>
      </c>
      <c r="Q8" s="23">
        <f t="shared" si="5"/>
        <v>0.55000000000000004</v>
      </c>
      <c r="R8" s="7">
        <f t="shared" si="6"/>
        <v>4.3712878787878786</v>
      </c>
      <c r="S8" s="7">
        <f t="shared" si="7"/>
        <v>0.88548716296057572</v>
      </c>
      <c r="T8" s="24">
        <v>5</v>
      </c>
    </row>
    <row r="9" spans="1:20" x14ac:dyDescent="0.25">
      <c r="A9" s="20">
        <v>7</v>
      </c>
      <c r="B9" s="5" t="s">
        <v>93</v>
      </c>
      <c r="C9" s="5" t="s">
        <v>23</v>
      </c>
      <c r="D9" s="21"/>
      <c r="E9" s="21"/>
      <c r="F9" s="22">
        <v>115</v>
      </c>
      <c r="G9" s="23">
        <f t="shared" si="0"/>
        <v>0.95833333333333337</v>
      </c>
      <c r="H9" s="22">
        <v>74</v>
      </c>
      <c r="I9" s="23">
        <f t="shared" si="1"/>
        <v>0.67272727272727273</v>
      </c>
      <c r="J9" s="22">
        <v>154</v>
      </c>
      <c r="K9" s="23">
        <f t="shared" si="2"/>
        <v>0.7</v>
      </c>
      <c r="L9" s="22">
        <v>39</v>
      </c>
      <c r="M9" s="23">
        <f t="shared" si="3"/>
        <v>0.39</v>
      </c>
      <c r="N9" s="22">
        <v>80</v>
      </c>
      <c r="O9" s="23">
        <f t="shared" si="4"/>
        <v>1</v>
      </c>
      <c r="P9" s="22">
        <v>60</v>
      </c>
      <c r="Q9" s="23">
        <f t="shared" si="5"/>
        <v>0.6</v>
      </c>
      <c r="R9" s="7">
        <f t="shared" si="6"/>
        <v>4.3210606060606063</v>
      </c>
      <c r="S9" s="7">
        <f t="shared" si="7"/>
        <v>0.87531267743965135</v>
      </c>
      <c r="T9" s="24">
        <v>6</v>
      </c>
    </row>
    <row r="10" spans="1:20" x14ac:dyDescent="0.25">
      <c r="A10" s="20">
        <v>3</v>
      </c>
      <c r="B10" s="5" t="s">
        <v>18</v>
      </c>
      <c r="C10" s="5" t="s">
        <v>26</v>
      </c>
      <c r="D10" s="21"/>
      <c r="E10" s="21"/>
      <c r="F10" s="22">
        <v>113</v>
      </c>
      <c r="G10" s="23">
        <f t="shared" si="0"/>
        <v>0.94166666666666665</v>
      </c>
      <c r="H10" s="22">
        <v>98</v>
      </c>
      <c r="I10" s="23">
        <f t="shared" si="1"/>
        <v>0.89090909090909087</v>
      </c>
      <c r="J10" s="22">
        <v>97</v>
      </c>
      <c r="K10" s="23">
        <f t="shared" si="2"/>
        <v>0.44090909090909092</v>
      </c>
      <c r="L10" s="22">
        <v>33</v>
      </c>
      <c r="M10" s="23">
        <f t="shared" si="3"/>
        <v>0.33</v>
      </c>
      <c r="N10" s="22">
        <v>80</v>
      </c>
      <c r="O10" s="23">
        <f t="shared" si="4"/>
        <v>1</v>
      </c>
      <c r="P10" s="22">
        <v>60</v>
      </c>
      <c r="Q10" s="23">
        <f t="shared" si="5"/>
        <v>0.6</v>
      </c>
      <c r="R10" s="7">
        <f t="shared" si="6"/>
        <v>4.2034848484848482</v>
      </c>
      <c r="S10" s="7">
        <f t="shared" si="7"/>
        <v>0.85149548056412372</v>
      </c>
      <c r="T10" s="24">
        <v>7</v>
      </c>
    </row>
    <row r="11" spans="1:20" x14ac:dyDescent="0.25">
      <c r="A11" s="20">
        <v>1</v>
      </c>
      <c r="B11" s="5" t="s">
        <v>94</v>
      </c>
      <c r="C11" s="5" t="s">
        <v>38</v>
      </c>
      <c r="D11" s="21"/>
      <c r="E11" s="21"/>
      <c r="F11" s="22">
        <v>91</v>
      </c>
      <c r="G11" s="23">
        <f t="shared" si="0"/>
        <v>0.7583333333333333</v>
      </c>
      <c r="H11" s="22">
        <v>57</v>
      </c>
      <c r="I11" s="23">
        <f t="shared" si="1"/>
        <v>0.51818181818181819</v>
      </c>
      <c r="J11" s="22">
        <v>86</v>
      </c>
      <c r="K11" s="23">
        <f t="shared" si="2"/>
        <v>0.39090909090909093</v>
      </c>
      <c r="L11" s="22">
        <v>55</v>
      </c>
      <c r="M11" s="23">
        <f t="shared" si="3"/>
        <v>0.55000000000000004</v>
      </c>
      <c r="N11" s="22">
        <v>65</v>
      </c>
      <c r="O11" s="23">
        <f t="shared" si="4"/>
        <v>0.8125</v>
      </c>
      <c r="P11" s="22">
        <v>40</v>
      </c>
      <c r="Q11" s="23">
        <f t="shared" si="5"/>
        <v>0.4</v>
      </c>
      <c r="R11" s="7">
        <f t="shared" si="6"/>
        <v>3.4299242424242422</v>
      </c>
      <c r="S11" s="7">
        <f t="shared" si="7"/>
        <v>0.69479612663628132</v>
      </c>
      <c r="T11" s="24">
        <v>8</v>
      </c>
    </row>
    <row r="12" spans="1:20" x14ac:dyDescent="0.25">
      <c r="A12" s="20">
        <v>13</v>
      </c>
      <c r="B12" s="5" t="s">
        <v>95</v>
      </c>
      <c r="C12" s="5" t="s">
        <v>45</v>
      </c>
      <c r="D12" s="21"/>
      <c r="E12" s="21"/>
      <c r="F12" s="22">
        <v>109</v>
      </c>
      <c r="G12" s="23">
        <f t="shared" si="0"/>
        <v>0.90833333333333333</v>
      </c>
      <c r="H12" s="22">
        <v>87</v>
      </c>
      <c r="I12" s="23">
        <f t="shared" si="1"/>
        <v>0.79090909090909089</v>
      </c>
      <c r="J12" s="22">
        <v>37</v>
      </c>
      <c r="K12" s="23">
        <f t="shared" si="2"/>
        <v>0.16818181818181818</v>
      </c>
      <c r="L12" s="22">
        <v>9</v>
      </c>
      <c r="M12" s="23">
        <f t="shared" si="3"/>
        <v>0.09</v>
      </c>
      <c r="N12" s="22">
        <v>23</v>
      </c>
      <c r="O12" s="23">
        <f t="shared" si="4"/>
        <v>0.28749999999999998</v>
      </c>
      <c r="P12" s="22">
        <v>40</v>
      </c>
      <c r="Q12" s="23">
        <f t="shared" si="5"/>
        <v>0.4</v>
      </c>
      <c r="R12" s="7">
        <f t="shared" si="6"/>
        <v>2.6449242424242425</v>
      </c>
      <c r="S12" s="7">
        <f t="shared" si="7"/>
        <v>0.53577950677531727</v>
      </c>
      <c r="T12" s="24">
        <v>9</v>
      </c>
    </row>
    <row r="13" spans="1:20" x14ac:dyDescent="0.25">
      <c r="A13" s="20"/>
      <c r="B13" s="5"/>
      <c r="C13" s="5"/>
      <c r="D13" s="21"/>
      <c r="E13" s="21"/>
      <c r="F13" s="22"/>
      <c r="G13" s="23"/>
      <c r="H13" s="22"/>
      <c r="I13" s="23"/>
      <c r="J13" s="22"/>
      <c r="K13" s="23"/>
      <c r="L13" s="22"/>
      <c r="M13" s="23"/>
      <c r="N13" s="22"/>
      <c r="O13" s="23"/>
      <c r="P13" s="22"/>
      <c r="Q13" s="23"/>
      <c r="R13" s="7"/>
      <c r="S13" s="7"/>
      <c r="T13" s="24"/>
    </row>
    <row r="14" spans="1:20" x14ac:dyDescent="0.25">
      <c r="A14" s="20"/>
      <c r="B14" s="5"/>
      <c r="C14" s="5"/>
      <c r="D14" s="21"/>
      <c r="E14" s="21"/>
      <c r="F14" s="22"/>
      <c r="G14" s="23"/>
      <c r="H14" s="22"/>
      <c r="I14" s="23"/>
      <c r="J14" s="22"/>
      <c r="K14" s="23"/>
      <c r="L14" s="22"/>
      <c r="M14" s="23"/>
      <c r="N14" s="22"/>
      <c r="O14" s="23"/>
      <c r="P14" s="22"/>
      <c r="Q14" s="23"/>
      <c r="R14" s="7"/>
      <c r="S14" s="7"/>
      <c r="T14" s="24"/>
    </row>
    <row r="15" spans="1:20" ht="15.75" x14ac:dyDescent="0.25">
      <c r="A15" s="20"/>
      <c r="B15" s="5"/>
      <c r="C15" s="5"/>
      <c r="D15" s="21"/>
      <c r="E15" s="21"/>
      <c r="F15" s="47" t="s">
        <v>89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7"/>
      <c r="S15" s="7"/>
      <c r="T15" s="24"/>
    </row>
    <row r="16" spans="1:20" x14ac:dyDescent="0.25">
      <c r="A16" s="13" t="s">
        <v>81</v>
      </c>
      <c r="B16" s="14" t="s">
        <v>15</v>
      </c>
      <c r="C16" s="14" t="s">
        <v>16</v>
      </c>
      <c r="D16" s="15" t="s">
        <v>82</v>
      </c>
      <c r="E16" s="15" t="s">
        <v>83</v>
      </c>
      <c r="F16" s="16" t="s">
        <v>84</v>
      </c>
      <c r="G16" s="16" t="s">
        <v>17</v>
      </c>
      <c r="H16" s="17" t="s">
        <v>84</v>
      </c>
      <c r="I16" s="17" t="s">
        <v>17</v>
      </c>
      <c r="J16" s="16" t="s">
        <v>84</v>
      </c>
      <c r="K16" s="16" t="s">
        <v>17</v>
      </c>
      <c r="L16" s="17" t="s">
        <v>84</v>
      </c>
      <c r="M16" s="17" t="s">
        <v>17</v>
      </c>
      <c r="N16" s="16" t="s">
        <v>84</v>
      </c>
      <c r="O16" s="16" t="s">
        <v>17</v>
      </c>
      <c r="P16" s="17" t="s">
        <v>84</v>
      </c>
      <c r="Q16" s="17" t="s">
        <v>17</v>
      </c>
      <c r="R16" s="18" t="s">
        <v>17</v>
      </c>
      <c r="S16" s="18" t="s">
        <v>85</v>
      </c>
      <c r="T16" s="19" t="s">
        <v>86</v>
      </c>
    </row>
    <row r="17" spans="1:21" x14ac:dyDescent="0.25">
      <c r="A17" s="20">
        <v>15</v>
      </c>
      <c r="B17" s="5" t="s">
        <v>49</v>
      </c>
      <c r="C17" s="5" t="s">
        <v>50</v>
      </c>
      <c r="D17" s="21"/>
      <c r="E17" s="21"/>
      <c r="F17" s="22">
        <v>97</v>
      </c>
      <c r="G17" s="23">
        <f>(F17/120)</f>
        <v>0.80833333333333335</v>
      </c>
      <c r="H17" s="22">
        <v>86</v>
      </c>
      <c r="I17" s="23">
        <f>(H17/110)</f>
        <v>0.78181818181818186</v>
      </c>
      <c r="J17" s="22">
        <v>94</v>
      </c>
      <c r="K17" s="23">
        <f>(J17/220)</f>
        <v>0.42727272727272725</v>
      </c>
      <c r="L17" s="22">
        <v>42</v>
      </c>
      <c r="M17" s="23">
        <f>(L17/100)</f>
        <v>0.42</v>
      </c>
      <c r="N17" s="22">
        <v>65</v>
      </c>
      <c r="O17" s="23">
        <f>(N17/80)</f>
        <v>0.8125</v>
      </c>
      <c r="P17" s="22">
        <v>130</v>
      </c>
      <c r="Q17" s="23">
        <f>(P17/250)</f>
        <v>0.52</v>
      </c>
      <c r="R17" s="7">
        <f>G17+I17+K17+M17+O17+Q17</f>
        <v>3.7699242424242425</v>
      </c>
      <c r="S17" s="7">
        <v>1</v>
      </c>
      <c r="T17" s="24">
        <v>1</v>
      </c>
    </row>
    <row r="18" spans="1:21" x14ac:dyDescent="0.25">
      <c r="A18" s="20">
        <v>2</v>
      </c>
      <c r="B18" s="5" t="s">
        <v>96</v>
      </c>
      <c r="C18" s="5" t="s">
        <v>52</v>
      </c>
      <c r="D18" s="21"/>
      <c r="E18" s="21"/>
      <c r="F18" s="22">
        <v>104</v>
      </c>
      <c r="G18" s="23">
        <f>(F18/120)</f>
        <v>0.8666666666666667</v>
      </c>
      <c r="H18" s="22">
        <v>75</v>
      </c>
      <c r="I18" s="23">
        <f>(H18/110)</f>
        <v>0.68181818181818177</v>
      </c>
      <c r="J18" s="22">
        <v>47</v>
      </c>
      <c r="K18" s="23">
        <f>(J18/220)</f>
        <v>0.21363636363636362</v>
      </c>
      <c r="L18" s="22">
        <v>26</v>
      </c>
      <c r="M18" s="23">
        <f>(L18/100)</f>
        <v>0.26</v>
      </c>
      <c r="N18" s="22">
        <v>78</v>
      </c>
      <c r="O18" s="23">
        <f>(N18/80)</f>
        <v>0.97499999999999998</v>
      </c>
      <c r="P18" s="22">
        <v>190</v>
      </c>
      <c r="Q18" s="23">
        <f>(P18/250)</f>
        <v>0.76</v>
      </c>
      <c r="R18" s="7">
        <f>G18+I18+K18+M18+O18+Q18</f>
        <v>3.7571212121212119</v>
      </c>
      <c r="S18" s="7">
        <f>R18/$R$17</f>
        <v>0.9966039024978397</v>
      </c>
      <c r="T18" s="24">
        <v>2</v>
      </c>
    </row>
    <row r="19" spans="1:21" ht="15" customHeight="1" x14ac:dyDescent="0.25">
      <c r="A19" s="20">
        <v>4</v>
      </c>
      <c r="B19" s="25" t="s">
        <v>22</v>
      </c>
      <c r="C19" s="26" t="s">
        <v>97</v>
      </c>
      <c r="D19" s="27"/>
      <c r="E19" s="27"/>
      <c r="F19" s="22">
        <v>105</v>
      </c>
      <c r="G19" s="23">
        <f>(F19/120)</f>
        <v>0.875</v>
      </c>
      <c r="H19" s="22">
        <v>58</v>
      </c>
      <c r="I19" s="23">
        <f>(H19/110)</f>
        <v>0.52727272727272723</v>
      </c>
      <c r="J19" s="22">
        <v>39</v>
      </c>
      <c r="K19" s="23">
        <f>(J19/220)</f>
        <v>0.17727272727272728</v>
      </c>
      <c r="L19" s="22">
        <v>40</v>
      </c>
      <c r="M19" s="23">
        <f>(L19/100)</f>
        <v>0.4</v>
      </c>
      <c r="N19" s="22">
        <v>59</v>
      </c>
      <c r="O19" s="23">
        <f>(N19/80)</f>
        <v>0.73750000000000004</v>
      </c>
      <c r="P19" s="22">
        <v>120</v>
      </c>
      <c r="Q19" s="23">
        <f>(P19/250)</f>
        <v>0.48</v>
      </c>
      <c r="R19" s="7">
        <f>G19+I19+K19+M19+O19+Q19</f>
        <v>3.1970454545454543</v>
      </c>
      <c r="S19" s="7">
        <f>R19/$R$17</f>
        <v>0.8480397082169483</v>
      </c>
      <c r="T19" s="24">
        <v>3</v>
      </c>
    </row>
    <row r="20" spans="1:21" ht="15" customHeight="1" x14ac:dyDescent="0.25">
      <c r="A20" s="20">
        <v>9</v>
      </c>
      <c r="B20" s="5" t="s">
        <v>94</v>
      </c>
      <c r="C20" s="5" t="s">
        <v>38</v>
      </c>
      <c r="D20" s="5"/>
      <c r="E20" s="5"/>
      <c r="F20" s="22">
        <v>105</v>
      </c>
      <c r="G20" s="23">
        <f>(F20/120)</f>
        <v>0.875</v>
      </c>
      <c r="H20" s="22">
        <v>45</v>
      </c>
      <c r="I20" s="23">
        <f>(H20/110)</f>
        <v>0.40909090909090912</v>
      </c>
      <c r="J20" s="22">
        <v>71</v>
      </c>
      <c r="K20" s="23">
        <f>(J20/220)</f>
        <v>0.32272727272727275</v>
      </c>
      <c r="L20" s="22">
        <v>47</v>
      </c>
      <c r="M20" s="23">
        <f>(L20/100)</f>
        <v>0.47</v>
      </c>
      <c r="N20" s="22">
        <v>37</v>
      </c>
      <c r="O20" s="23">
        <f>(N20/80)</f>
        <v>0.46250000000000002</v>
      </c>
      <c r="P20" s="22">
        <v>80</v>
      </c>
      <c r="Q20" s="23">
        <f>(P20/250)</f>
        <v>0.32</v>
      </c>
      <c r="R20" s="7">
        <f>G20+I20+K20+M20+O20+Q20</f>
        <v>2.8593181818181819</v>
      </c>
      <c r="S20" s="7">
        <f>R20/$R$17</f>
        <v>0.75845507706528947</v>
      </c>
      <c r="T20" s="24">
        <v>4</v>
      </c>
    </row>
    <row r="21" spans="1:21" ht="15" customHeight="1" x14ac:dyDescent="0.25">
      <c r="A21" s="20"/>
      <c r="B21" s="25"/>
      <c r="C21" s="26"/>
      <c r="D21" s="27"/>
      <c r="E21" s="27"/>
      <c r="F21" s="22"/>
      <c r="G21" s="23"/>
      <c r="H21" s="22"/>
      <c r="I21" s="23"/>
      <c r="J21" s="22"/>
      <c r="K21" s="23"/>
      <c r="L21" s="22"/>
      <c r="M21" s="23"/>
      <c r="N21" s="22"/>
      <c r="O21" s="23"/>
      <c r="P21" s="22"/>
      <c r="Q21" s="23"/>
      <c r="R21" s="7"/>
      <c r="S21" s="7"/>
      <c r="T21" s="24"/>
    </row>
    <row r="22" spans="1:21" ht="15" customHeight="1" x14ac:dyDescent="0.25">
      <c r="A22" s="20"/>
      <c r="B22" s="5"/>
      <c r="C22" s="5"/>
      <c r="D22" s="21"/>
      <c r="E22" s="21"/>
      <c r="F22" s="22"/>
      <c r="G22" s="23"/>
      <c r="H22" s="22"/>
      <c r="I22" s="23"/>
      <c r="J22" s="22"/>
      <c r="K22" s="23"/>
      <c r="L22" s="22"/>
      <c r="M22" s="23"/>
      <c r="N22" s="22"/>
      <c r="O22" s="23"/>
      <c r="P22" s="22"/>
      <c r="Q22" s="23"/>
      <c r="R22" s="7"/>
      <c r="S22" s="7"/>
      <c r="T22" s="24"/>
    </row>
    <row r="23" spans="1:21" ht="15" customHeight="1" x14ac:dyDescent="0.25">
      <c r="A23" s="20"/>
      <c r="B23" s="5"/>
      <c r="C23" s="5"/>
      <c r="D23" s="5"/>
      <c r="E23" s="5"/>
      <c r="F23" s="22"/>
      <c r="G23" s="23"/>
      <c r="H23" s="22"/>
      <c r="I23" s="23"/>
      <c r="J23" s="22"/>
      <c r="K23" s="23"/>
      <c r="L23" s="22"/>
      <c r="M23" s="23"/>
      <c r="N23" s="22"/>
      <c r="O23" s="23"/>
      <c r="P23" s="22"/>
      <c r="Q23" s="23"/>
      <c r="R23" s="7"/>
      <c r="S23" s="7"/>
      <c r="T23" s="24"/>
    </row>
    <row r="24" spans="1:21" ht="15" customHeight="1" x14ac:dyDescent="0.25">
      <c r="A24" s="20"/>
      <c r="B24" s="5"/>
      <c r="C24" s="5"/>
      <c r="D24" s="21"/>
      <c r="E24" s="21"/>
      <c r="F24" s="22"/>
      <c r="G24" s="23"/>
      <c r="H24" s="22"/>
      <c r="I24" s="23"/>
      <c r="J24" s="22"/>
      <c r="K24" s="23"/>
      <c r="L24" s="22"/>
      <c r="M24" s="23"/>
      <c r="N24" s="22"/>
      <c r="O24" s="23"/>
      <c r="P24" s="22"/>
      <c r="Q24" s="23"/>
      <c r="R24" s="7"/>
      <c r="S24" s="7"/>
      <c r="T24" s="24"/>
    </row>
    <row r="26" spans="1:21" ht="15.75" x14ac:dyDescent="0.25">
      <c r="A26" s="20"/>
      <c r="B26" s="5"/>
      <c r="C26" s="5"/>
      <c r="D26" s="21"/>
      <c r="E26" s="21"/>
      <c r="F26" s="47" t="s">
        <v>90</v>
      </c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7"/>
      <c r="S26" s="7"/>
      <c r="T26" s="24"/>
    </row>
    <row r="27" spans="1:21" x14ac:dyDescent="0.25">
      <c r="A27" s="13" t="s">
        <v>81</v>
      </c>
      <c r="B27" s="14" t="s">
        <v>15</v>
      </c>
      <c r="C27" s="14" t="s">
        <v>16</v>
      </c>
      <c r="D27" s="15" t="s">
        <v>82</v>
      </c>
      <c r="E27" s="15" t="s">
        <v>83</v>
      </c>
      <c r="F27" s="16" t="s">
        <v>84</v>
      </c>
      <c r="G27" s="16" t="s">
        <v>17</v>
      </c>
      <c r="H27" s="17" t="s">
        <v>84</v>
      </c>
      <c r="I27" s="17" t="s">
        <v>17</v>
      </c>
      <c r="J27" s="16" t="s">
        <v>84</v>
      </c>
      <c r="K27" s="16" t="s">
        <v>17</v>
      </c>
      <c r="L27" s="17" t="s">
        <v>84</v>
      </c>
      <c r="M27" s="17" t="s">
        <v>17</v>
      </c>
      <c r="N27" s="16" t="s">
        <v>84</v>
      </c>
      <c r="O27" s="16" t="s">
        <v>17</v>
      </c>
      <c r="P27" s="17" t="s">
        <v>84</v>
      </c>
      <c r="Q27" s="17" t="s">
        <v>17</v>
      </c>
      <c r="R27" s="18" t="s">
        <v>17</v>
      </c>
      <c r="S27" s="18" t="s">
        <v>85</v>
      </c>
      <c r="T27" s="19" t="s">
        <v>86</v>
      </c>
    </row>
    <row r="28" spans="1:21" x14ac:dyDescent="0.25">
      <c r="A28" s="20">
        <v>5</v>
      </c>
      <c r="B28" s="5" t="s">
        <v>58</v>
      </c>
      <c r="C28" s="5" t="s">
        <v>67</v>
      </c>
      <c r="D28" s="21"/>
      <c r="E28" s="21"/>
      <c r="F28" s="22">
        <v>112</v>
      </c>
      <c r="G28" s="23">
        <f>(F28/120)</f>
        <v>0.93333333333333335</v>
      </c>
      <c r="H28" s="22">
        <v>86</v>
      </c>
      <c r="I28" s="23">
        <f>(H28/110)</f>
        <v>0.78181818181818186</v>
      </c>
      <c r="J28" s="22">
        <v>62</v>
      </c>
      <c r="K28" s="23">
        <f>(J28/220)</f>
        <v>0.2818181818181818</v>
      </c>
      <c r="L28" s="22">
        <v>96</v>
      </c>
      <c r="M28" s="23">
        <f>(L28/100)</f>
        <v>0.96</v>
      </c>
      <c r="N28" s="22">
        <v>80</v>
      </c>
      <c r="O28" s="23">
        <f>(N28/80)</f>
        <v>1</v>
      </c>
      <c r="P28" s="22">
        <v>55</v>
      </c>
      <c r="Q28" s="23">
        <f>(P28/100)</f>
        <v>0.55000000000000004</v>
      </c>
      <c r="R28" s="7">
        <f>G28+I28+K28+M28+O28+Q28</f>
        <v>4.5069696969696968</v>
      </c>
      <c r="S28" s="7">
        <v>1</v>
      </c>
      <c r="T28" s="24">
        <v>1</v>
      </c>
      <c r="U28" t="s">
        <v>91</v>
      </c>
    </row>
    <row r="29" spans="1:21" x14ac:dyDescent="0.25">
      <c r="A29" s="20">
        <v>6</v>
      </c>
      <c r="B29" s="5" t="s">
        <v>20</v>
      </c>
      <c r="C29" s="5" t="s">
        <v>69</v>
      </c>
      <c r="D29" s="21"/>
      <c r="E29" s="21"/>
      <c r="F29" s="22">
        <v>99</v>
      </c>
      <c r="G29" s="23">
        <f>(F29/120)</f>
        <v>0.82499999999999996</v>
      </c>
      <c r="H29" s="22">
        <v>62</v>
      </c>
      <c r="I29" s="23">
        <f>(H29/110)</f>
        <v>0.5636363636363636</v>
      </c>
      <c r="J29" s="22">
        <v>37</v>
      </c>
      <c r="K29" s="23">
        <f>(J29/220)</f>
        <v>0.16818181818181818</v>
      </c>
      <c r="L29" s="22">
        <v>82</v>
      </c>
      <c r="M29" s="23">
        <f>(L29/100)</f>
        <v>0.82</v>
      </c>
      <c r="N29" s="22">
        <v>47</v>
      </c>
      <c r="O29" s="23">
        <f>(N29/80)</f>
        <v>0.58750000000000002</v>
      </c>
      <c r="P29" s="22">
        <v>40</v>
      </c>
      <c r="Q29" s="23">
        <f>(P29/100)</f>
        <v>0.4</v>
      </c>
      <c r="R29" s="7">
        <f>G29+I29+K29+M29+O29+Q29</f>
        <v>3.3643181818181818</v>
      </c>
      <c r="S29" s="7">
        <f>R29/$R$28</f>
        <v>0.74647011362872318</v>
      </c>
      <c r="T29" s="24">
        <v>2</v>
      </c>
      <c r="U29" t="s">
        <v>91</v>
      </c>
    </row>
    <row r="30" spans="1:21" x14ac:dyDescent="0.25">
      <c r="A30" s="20">
        <v>16</v>
      </c>
      <c r="B30" s="5" t="s">
        <v>66</v>
      </c>
      <c r="C30" s="5" t="s">
        <v>98</v>
      </c>
      <c r="D30" s="21"/>
      <c r="E30" s="21"/>
      <c r="F30" s="22">
        <v>83</v>
      </c>
      <c r="G30" s="23">
        <f>(F30/120)</f>
        <v>0.69166666666666665</v>
      </c>
      <c r="H30" s="22">
        <v>49</v>
      </c>
      <c r="I30" s="23">
        <f>(H30/110)</f>
        <v>0.44545454545454544</v>
      </c>
      <c r="J30" s="22">
        <v>41</v>
      </c>
      <c r="K30" s="23">
        <f>(J30/220)</f>
        <v>0.18636363636363637</v>
      </c>
      <c r="L30" s="22">
        <v>77</v>
      </c>
      <c r="M30" s="23">
        <f>(L30/100)</f>
        <v>0.77</v>
      </c>
      <c r="N30" s="22">
        <v>65</v>
      </c>
      <c r="O30" s="23">
        <f>(N30/80)</f>
        <v>0.8125</v>
      </c>
      <c r="P30" s="22">
        <v>30</v>
      </c>
      <c r="Q30" s="23">
        <f>(P30/100)</f>
        <v>0.3</v>
      </c>
      <c r="R30" s="7">
        <f>G30+I30+K30+M30+O30+Q30</f>
        <v>3.2059848484848485</v>
      </c>
      <c r="S30" s="7">
        <f>R30/$R$28</f>
        <v>0.71133933974315877</v>
      </c>
      <c r="T30" s="24">
        <v>3</v>
      </c>
      <c r="U30" t="s">
        <v>91</v>
      </c>
    </row>
  </sheetData>
  <autoFilter ref="A16:R20"/>
  <mergeCells count="12">
    <mergeCell ref="R2:T2"/>
    <mergeCell ref="F15:Q15"/>
    <mergeCell ref="F26:Q26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zoomScaleNormal="100" workbookViewId="0">
      <selection activeCell="V7" sqref="V7"/>
    </sheetView>
  </sheetViews>
  <sheetFormatPr defaultRowHeight="15" x14ac:dyDescent="0.25"/>
  <cols>
    <col min="1" max="1" width="6.140625" customWidth="1"/>
    <col min="2" max="2" width="11.85546875" customWidth="1"/>
    <col min="3" max="3" width="15" customWidth="1"/>
    <col min="4" max="4" width="17.28515625" hidden="1" customWidth="1"/>
    <col min="5" max="5" width="24.140625" hidden="1" customWidth="1"/>
    <col min="6" max="6" width="6.7109375" customWidth="1"/>
    <col min="7" max="7" width="6" customWidth="1"/>
    <col min="8" max="8" width="6.42578125" customWidth="1"/>
    <col min="9" max="9" width="7.5703125" customWidth="1"/>
    <col min="10" max="10" width="6.7109375" customWidth="1"/>
    <col min="11" max="11" width="7.85546875" customWidth="1"/>
    <col min="12" max="12" width="6.5703125" customWidth="1"/>
    <col min="13" max="13" width="9" customWidth="1"/>
    <col min="14" max="14" width="7.28515625" customWidth="1"/>
    <col min="15" max="15" width="9" customWidth="1"/>
    <col min="16" max="16" width="7.42578125" customWidth="1"/>
    <col min="17" max="18" width="9" customWidth="1"/>
    <col min="19" max="19" width="10.28515625" customWidth="1"/>
    <col min="20" max="20" width="6.42578125" customWidth="1"/>
    <col min="21" max="21" width="13.5703125" customWidth="1"/>
    <col min="22" max="1025" width="9" customWidth="1"/>
  </cols>
  <sheetData>
    <row r="1" spans="1:21" ht="18.75" customHeight="1" x14ac:dyDescent="0.25">
      <c r="A1" s="48"/>
      <c r="B1" s="48"/>
      <c r="C1" s="48"/>
      <c r="D1" s="48"/>
      <c r="E1" s="48"/>
      <c r="F1" s="47" t="s">
        <v>72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21" x14ac:dyDescent="0.25">
      <c r="A2" s="49" t="s">
        <v>73</v>
      </c>
      <c r="B2" s="49"/>
      <c r="C2" s="49"/>
      <c r="D2" s="49"/>
      <c r="E2" s="49"/>
      <c r="F2" s="50" t="s">
        <v>74</v>
      </c>
      <c r="G2" s="50"/>
      <c r="H2" s="51" t="s">
        <v>75</v>
      </c>
      <c r="I2" s="51"/>
      <c r="J2" s="50" t="s">
        <v>76</v>
      </c>
      <c r="K2" s="50"/>
      <c r="L2" s="51" t="s">
        <v>77</v>
      </c>
      <c r="M2" s="51"/>
      <c r="N2" s="50" t="s">
        <v>78</v>
      </c>
      <c r="O2" s="50"/>
      <c r="P2" s="51" t="s">
        <v>79</v>
      </c>
      <c r="Q2" s="51"/>
      <c r="R2" s="46" t="s">
        <v>80</v>
      </c>
      <c r="S2" s="46"/>
      <c r="T2" s="46"/>
    </row>
    <row r="3" spans="1:21" ht="14.25" customHeight="1" x14ac:dyDescent="0.25">
      <c r="A3" s="13" t="s">
        <v>81</v>
      </c>
      <c r="B3" s="14" t="s">
        <v>15</v>
      </c>
      <c r="C3" s="14" t="s">
        <v>16</v>
      </c>
      <c r="D3" s="15" t="s">
        <v>82</v>
      </c>
      <c r="E3" s="15" t="s">
        <v>83</v>
      </c>
      <c r="F3" s="16" t="s">
        <v>84</v>
      </c>
      <c r="G3" s="16" t="s">
        <v>17</v>
      </c>
      <c r="H3" s="17" t="s">
        <v>84</v>
      </c>
      <c r="I3" s="17" t="s">
        <v>17</v>
      </c>
      <c r="J3" s="16" t="s">
        <v>84</v>
      </c>
      <c r="K3" s="16" t="s">
        <v>17</v>
      </c>
      <c r="L3" s="17" t="s">
        <v>84</v>
      </c>
      <c r="M3" s="17" t="s">
        <v>17</v>
      </c>
      <c r="N3" s="16" t="s">
        <v>84</v>
      </c>
      <c r="O3" s="16" t="s">
        <v>17</v>
      </c>
      <c r="P3" s="17" t="s">
        <v>84</v>
      </c>
      <c r="Q3" s="17" t="s">
        <v>17</v>
      </c>
      <c r="R3" s="18" t="s">
        <v>17</v>
      </c>
      <c r="S3" s="18" t="s">
        <v>85</v>
      </c>
      <c r="T3" s="19" t="s">
        <v>86</v>
      </c>
    </row>
    <row r="4" spans="1:21" x14ac:dyDescent="0.25">
      <c r="A4" s="20">
        <v>2</v>
      </c>
      <c r="B4" s="5" t="s">
        <v>22</v>
      </c>
      <c r="C4" s="5" t="s">
        <v>23</v>
      </c>
      <c r="D4" s="21"/>
      <c r="E4" s="21"/>
      <c r="F4" s="22">
        <v>117</v>
      </c>
      <c r="G4" s="23">
        <f t="shared" ref="G4:G18" si="0">(F4/120)</f>
        <v>0.97499999999999998</v>
      </c>
      <c r="H4" s="22">
        <v>98</v>
      </c>
      <c r="I4" s="23">
        <f t="shared" ref="I4:I18" si="1">(H4/110)</f>
        <v>0.89090909090909087</v>
      </c>
      <c r="J4" s="22">
        <v>156</v>
      </c>
      <c r="K4" s="23">
        <f t="shared" ref="K4:K18" si="2">(J4/220)</f>
        <v>0.70909090909090911</v>
      </c>
      <c r="L4" s="22">
        <v>52</v>
      </c>
      <c r="M4" s="23">
        <f t="shared" ref="M4:M18" si="3">(L4/100)</f>
        <v>0.52</v>
      </c>
      <c r="N4" s="22">
        <v>80</v>
      </c>
      <c r="O4" s="23">
        <f t="shared" ref="O4:O18" si="4">(N4/80)</f>
        <v>1</v>
      </c>
      <c r="P4" s="22">
        <v>80</v>
      </c>
      <c r="Q4" s="23">
        <f t="shared" ref="Q4:Q18" si="5">(P4/100)</f>
        <v>0.8</v>
      </c>
      <c r="R4" s="7">
        <f t="shared" ref="R4:R18" si="6">G4+I4+K4+M4+O4+Q4</f>
        <v>4.8949999999999996</v>
      </c>
      <c r="S4" s="7">
        <v>1</v>
      </c>
      <c r="T4" s="24">
        <v>1</v>
      </c>
    </row>
    <row r="5" spans="1:21" x14ac:dyDescent="0.25">
      <c r="A5" s="20">
        <v>1</v>
      </c>
      <c r="B5" s="5" t="s">
        <v>20</v>
      </c>
      <c r="C5" s="5" t="s">
        <v>21</v>
      </c>
      <c r="D5" s="21"/>
      <c r="E5" s="21"/>
      <c r="F5" s="22">
        <v>119</v>
      </c>
      <c r="G5" s="23">
        <f t="shared" si="0"/>
        <v>0.9916666666666667</v>
      </c>
      <c r="H5" s="22">
        <v>104</v>
      </c>
      <c r="I5" s="23">
        <f t="shared" si="1"/>
        <v>0.94545454545454544</v>
      </c>
      <c r="J5" s="22">
        <v>119</v>
      </c>
      <c r="K5" s="23">
        <f t="shared" si="2"/>
        <v>0.54090909090909089</v>
      </c>
      <c r="L5" s="22">
        <v>82</v>
      </c>
      <c r="M5" s="23">
        <f t="shared" si="3"/>
        <v>0.82</v>
      </c>
      <c r="N5" s="22">
        <v>80</v>
      </c>
      <c r="O5" s="23">
        <f t="shared" si="4"/>
        <v>1</v>
      </c>
      <c r="P5" s="22">
        <v>55</v>
      </c>
      <c r="Q5" s="23">
        <f t="shared" si="5"/>
        <v>0.55000000000000004</v>
      </c>
      <c r="R5" s="7">
        <f t="shared" si="6"/>
        <v>4.8480303030303027</v>
      </c>
      <c r="S5" s="7">
        <f t="shared" ref="S5:S18" si="7">R5/$R$4</f>
        <v>0.99040455628811097</v>
      </c>
      <c r="T5" s="24">
        <v>2</v>
      </c>
    </row>
    <row r="6" spans="1:21" ht="15" customHeight="1" x14ac:dyDescent="0.25">
      <c r="A6" s="20">
        <v>3</v>
      </c>
      <c r="B6" s="5" t="s">
        <v>93</v>
      </c>
      <c r="C6" s="5" t="s">
        <v>30</v>
      </c>
      <c r="D6" s="21"/>
      <c r="E6" s="21"/>
      <c r="F6" s="22">
        <v>116</v>
      </c>
      <c r="G6" s="23">
        <f t="shared" si="0"/>
        <v>0.96666666666666667</v>
      </c>
      <c r="H6" s="22">
        <v>87</v>
      </c>
      <c r="I6" s="23">
        <f t="shared" si="1"/>
        <v>0.79090909090909089</v>
      </c>
      <c r="J6" s="22">
        <v>141</v>
      </c>
      <c r="K6" s="23">
        <f t="shared" si="2"/>
        <v>0.64090909090909087</v>
      </c>
      <c r="L6" s="22">
        <v>77</v>
      </c>
      <c r="M6" s="23">
        <f t="shared" si="3"/>
        <v>0.77</v>
      </c>
      <c r="N6" s="22">
        <v>70</v>
      </c>
      <c r="O6" s="23">
        <f t="shared" si="4"/>
        <v>0.875</v>
      </c>
      <c r="P6" s="22">
        <v>80</v>
      </c>
      <c r="Q6" s="23">
        <f t="shared" si="5"/>
        <v>0.8</v>
      </c>
      <c r="R6" s="7">
        <f t="shared" si="6"/>
        <v>4.8434848484848478</v>
      </c>
      <c r="S6" s="7">
        <f t="shared" si="7"/>
        <v>0.98947596496115386</v>
      </c>
      <c r="T6" s="24">
        <v>3</v>
      </c>
    </row>
    <row r="7" spans="1:21" x14ac:dyDescent="0.25">
      <c r="A7" s="20">
        <v>17</v>
      </c>
      <c r="B7" s="5" t="s">
        <v>18</v>
      </c>
      <c r="C7" s="5" t="s">
        <v>19</v>
      </c>
      <c r="D7" s="21"/>
      <c r="E7" s="21"/>
      <c r="F7" s="22">
        <v>117</v>
      </c>
      <c r="G7" s="23">
        <f t="shared" si="0"/>
        <v>0.97499999999999998</v>
      </c>
      <c r="H7" s="22">
        <v>98</v>
      </c>
      <c r="I7" s="23">
        <f t="shared" si="1"/>
        <v>0.89090909090909087</v>
      </c>
      <c r="J7" s="22">
        <v>162</v>
      </c>
      <c r="K7" s="23">
        <f t="shared" si="2"/>
        <v>0.73636363636363633</v>
      </c>
      <c r="L7" s="22">
        <v>43</v>
      </c>
      <c r="M7" s="23">
        <f t="shared" si="3"/>
        <v>0.43</v>
      </c>
      <c r="N7" s="22">
        <v>80</v>
      </c>
      <c r="O7" s="23">
        <f t="shared" si="4"/>
        <v>1</v>
      </c>
      <c r="P7" s="22">
        <v>65</v>
      </c>
      <c r="Q7" s="23">
        <f t="shared" si="5"/>
        <v>0.65</v>
      </c>
      <c r="R7" s="7">
        <f t="shared" si="6"/>
        <v>4.6822727272727276</v>
      </c>
      <c r="S7" s="7">
        <f t="shared" si="7"/>
        <v>0.95654192589841225</v>
      </c>
      <c r="T7" s="24">
        <v>4</v>
      </c>
    </row>
    <row r="8" spans="1:21" x14ac:dyDescent="0.25">
      <c r="A8" s="20">
        <v>25</v>
      </c>
      <c r="B8" s="5" t="s">
        <v>22</v>
      </c>
      <c r="C8" s="5" t="s">
        <v>27</v>
      </c>
      <c r="D8" s="21"/>
      <c r="E8" s="21"/>
      <c r="F8" s="22">
        <v>108</v>
      </c>
      <c r="G8" s="23">
        <f t="shared" si="0"/>
        <v>0.9</v>
      </c>
      <c r="H8" s="22">
        <v>98</v>
      </c>
      <c r="I8" s="23">
        <f t="shared" si="1"/>
        <v>0.89090909090909087</v>
      </c>
      <c r="J8" s="22">
        <v>115</v>
      </c>
      <c r="K8" s="23">
        <f t="shared" si="2"/>
        <v>0.52272727272727271</v>
      </c>
      <c r="L8" s="22">
        <v>60</v>
      </c>
      <c r="M8" s="23">
        <f t="shared" si="3"/>
        <v>0.6</v>
      </c>
      <c r="N8" s="22">
        <v>71</v>
      </c>
      <c r="O8" s="23">
        <f t="shared" si="4"/>
        <v>0.88749999999999996</v>
      </c>
      <c r="P8" s="22">
        <v>55</v>
      </c>
      <c r="Q8" s="23">
        <f t="shared" si="5"/>
        <v>0.55000000000000004</v>
      </c>
      <c r="R8" s="7">
        <f t="shared" si="6"/>
        <v>4.3511363636363631</v>
      </c>
      <c r="S8" s="7">
        <f t="shared" si="7"/>
        <v>0.88889404772959413</v>
      </c>
      <c r="T8" s="24">
        <v>5</v>
      </c>
    </row>
    <row r="9" spans="1:21" x14ac:dyDescent="0.25">
      <c r="A9" s="20">
        <v>18</v>
      </c>
      <c r="B9" t="s">
        <v>28</v>
      </c>
      <c r="C9" s="5" t="s">
        <v>29</v>
      </c>
      <c r="D9" s="21"/>
      <c r="E9" s="21"/>
      <c r="F9" s="22">
        <v>110</v>
      </c>
      <c r="G9" s="23">
        <f t="shared" si="0"/>
        <v>0.91666666666666663</v>
      </c>
      <c r="H9" s="22">
        <v>98</v>
      </c>
      <c r="I9" s="23">
        <f t="shared" si="1"/>
        <v>0.89090909090909087</v>
      </c>
      <c r="J9" s="22">
        <v>134</v>
      </c>
      <c r="K9" s="23">
        <f t="shared" si="2"/>
        <v>0.60909090909090913</v>
      </c>
      <c r="L9" s="22">
        <v>30</v>
      </c>
      <c r="M9" s="23">
        <f t="shared" si="3"/>
        <v>0.3</v>
      </c>
      <c r="N9" s="22">
        <v>60</v>
      </c>
      <c r="O9" s="23">
        <f t="shared" si="4"/>
        <v>0.75</v>
      </c>
      <c r="P9" s="22">
        <v>60</v>
      </c>
      <c r="Q9" s="23">
        <f t="shared" si="5"/>
        <v>0.6</v>
      </c>
      <c r="R9" s="7">
        <f t="shared" si="6"/>
        <v>4.0666666666666664</v>
      </c>
      <c r="S9" s="7">
        <f t="shared" si="7"/>
        <v>0.83077970718420158</v>
      </c>
      <c r="T9" s="24">
        <v>6</v>
      </c>
    </row>
    <row r="10" spans="1:21" x14ac:dyDescent="0.25">
      <c r="A10" s="20">
        <v>4</v>
      </c>
      <c r="B10" s="5" t="s">
        <v>20</v>
      </c>
      <c r="C10" s="5" t="s">
        <v>31</v>
      </c>
      <c r="D10" s="21"/>
      <c r="E10" s="21"/>
      <c r="F10" s="22">
        <v>104</v>
      </c>
      <c r="G10" s="23">
        <f t="shared" si="0"/>
        <v>0.8666666666666667</v>
      </c>
      <c r="H10" s="22">
        <v>98</v>
      </c>
      <c r="I10" s="23">
        <f t="shared" si="1"/>
        <v>0.89090909090909087</v>
      </c>
      <c r="J10" s="22">
        <v>80</v>
      </c>
      <c r="K10" s="23">
        <f t="shared" si="2"/>
        <v>0.36363636363636365</v>
      </c>
      <c r="L10" s="22">
        <v>86</v>
      </c>
      <c r="M10" s="23">
        <f t="shared" si="3"/>
        <v>0.86</v>
      </c>
      <c r="N10" s="22">
        <v>50</v>
      </c>
      <c r="O10" s="23">
        <f t="shared" si="4"/>
        <v>0.625</v>
      </c>
      <c r="P10" s="22">
        <v>35</v>
      </c>
      <c r="Q10" s="23">
        <f t="shared" si="5"/>
        <v>0.35</v>
      </c>
      <c r="R10" s="7">
        <f t="shared" si="6"/>
        <v>3.9562121212121211</v>
      </c>
      <c r="S10" s="7">
        <f t="shared" si="7"/>
        <v>0.80821493793914634</v>
      </c>
      <c r="T10" s="24">
        <v>7</v>
      </c>
      <c r="U10" s="34"/>
    </row>
    <row r="11" spans="1:21" x14ac:dyDescent="0.25">
      <c r="A11" s="20">
        <v>5</v>
      </c>
      <c r="B11" s="5" t="s">
        <v>32</v>
      </c>
      <c r="C11" s="5" t="s">
        <v>33</v>
      </c>
      <c r="D11" s="21"/>
      <c r="E11" s="21"/>
      <c r="F11" s="22">
        <v>95</v>
      </c>
      <c r="G11" s="23">
        <f t="shared" si="0"/>
        <v>0.79166666666666663</v>
      </c>
      <c r="H11" s="22">
        <v>79</v>
      </c>
      <c r="I11" s="23">
        <f t="shared" si="1"/>
        <v>0.71818181818181814</v>
      </c>
      <c r="J11" s="22">
        <v>23</v>
      </c>
      <c r="K11" s="23">
        <f t="shared" si="2"/>
        <v>0.10454545454545454</v>
      </c>
      <c r="L11" s="22">
        <v>73</v>
      </c>
      <c r="M11" s="23">
        <f t="shared" si="3"/>
        <v>0.73</v>
      </c>
      <c r="N11" s="22">
        <v>71</v>
      </c>
      <c r="O11" s="23">
        <f t="shared" si="4"/>
        <v>0.88749999999999996</v>
      </c>
      <c r="P11" s="22">
        <v>70</v>
      </c>
      <c r="Q11" s="23">
        <f t="shared" si="5"/>
        <v>0.7</v>
      </c>
      <c r="R11" s="7">
        <f t="shared" si="6"/>
        <v>3.9318939393939392</v>
      </c>
      <c r="S11" s="7">
        <f t="shared" si="7"/>
        <v>0.80324697433992631</v>
      </c>
      <c r="T11" s="24">
        <v>8</v>
      </c>
    </row>
    <row r="12" spans="1:21" x14ac:dyDescent="0.25">
      <c r="A12" s="20">
        <v>7</v>
      </c>
      <c r="B12" s="5" t="s">
        <v>18</v>
      </c>
      <c r="C12" s="5" t="s">
        <v>36</v>
      </c>
      <c r="D12" s="21"/>
      <c r="E12" s="21"/>
      <c r="F12" s="22">
        <v>112</v>
      </c>
      <c r="G12" s="23">
        <f t="shared" si="0"/>
        <v>0.93333333333333335</v>
      </c>
      <c r="H12" s="22">
        <v>62</v>
      </c>
      <c r="I12" s="23">
        <f t="shared" si="1"/>
        <v>0.5636363636363636</v>
      </c>
      <c r="J12" s="22">
        <v>190</v>
      </c>
      <c r="K12" s="23">
        <f t="shared" si="2"/>
        <v>0.86363636363636365</v>
      </c>
      <c r="L12" s="22">
        <v>28</v>
      </c>
      <c r="M12" s="23">
        <f t="shared" si="3"/>
        <v>0.28000000000000003</v>
      </c>
      <c r="N12" s="22">
        <v>45</v>
      </c>
      <c r="O12" s="23">
        <f t="shared" si="4"/>
        <v>0.5625</v>
      </c>
      <c r="P12" s="22">
        <v>60</v>
      </c>
      <c r="Q12" s="23">
        <f t="shared" si="5"/>
        <v>0.6</v>
      </c>
      <c r="R12" s="7">
        <f t="shared" si="6"/>
        <v>3.8031060606060607</v>
      </c>
      <c r="S12" s="7">
        <f t="shared" si="7"/>
        <v>0.77693688674281125</v>
      </c>
      <c r="T12" s="24">
        <v>9</v>
      </c>
    </row>
    <row r="13" spans="1:21" x14ac:dyDescent="0.25">
      <c r="A13" s="20">
        <v>19</v>
      </c>
      <c r="B13" s="5" t="s">
        <v>18</v>
      </c>
      <c r="C13" s="5" t="s">
        <v>26</v>
      </c>
      <c r="D13" s="21"/>
      <c r="E13" s="21"/>
      <c r="F13" s="22">
        <v>111</v>
      </c>
      <c r="G13" s="23">
        <f t="shared" si="0"/>
        <v>0.92500000000000004</v>
      </c>
      <c r="H13" s="22">
        <v>92</v>
      </c>
      <c r="I13" s="23">
        <f t="shared" si="1"/>
        <v>0.83636363636363631</v>
      </c>
      <c r="J13" s="22">
        <v>115</v>
      </c>
      <c r="K13" s="23">
        <f t="shared" si="2"/>
        <v>0.52272727272727271</v>
      </c>
      <c r="L13" s="22">
        <v>28</v>
      </c>
      <c r="M13" s="23">
        <f t="shared" si="3"/>
        <v>0.28000000000000003</v>
      </c>
      <c r="N13" s="22">
        <v>50</v>
      </c>
      <c r="O13" s="23">
        <f t="shared" si="4"/>
        <v>0.625</v>
      </c>
      <c r="P13" s="22">
        <v>40</v>
      </c>
      <c r="Q13" s="23">
        <f t="shared" si="5"/>
        <v>0.4</v>
      </c>
      <c r="R13" s="7">
        <f t="shared" si="6"/>
        <v>3.5890909090909093</v>
      </c>
      <c r="S13" s="7">
        <f t="shared" si="7"/>
        <v>0.73321571176525224</v>
      </c>
      <c r="T13" s="24">
        <v>10</v>
      </c>
    </row>
    <row r="14" spans="1:21" x14ac:dyDescent="0.25">
      <c r="A14" s="20">
        <v>21</v>
      </c>
      <c r="B14" s="5" t="s">
        <v>88</v>
      </c>
      <c r="C14" s="5" t="s">
        <v>25</v>
      </c>
      <c r="D14" s="21"/>
      <c r="E14" s="21"/>
      <c r="F14" s="22">
        <v>105</v>
      </c>
      <c r="G14" s="23">
        <f t="shared" si="0"/>
        <v>0.875</v>
      </c>
      <c r="H14" s="22">
        <v>86</v>
      </c>
      <c r="I14" s="23">
        <f t="shared" si="1"/>
        <v>0.78181818181818186</v>
      </c>
      <c r="J14" s="22">
        <v>50</v>
      </c>
      <c r="K14" s="23">
        <f t="shared" si="2"/>
        <v>0.22727272727272727</v>
      </c>
      <c r="L14" s="22">
        <v>62</v>
      </c>
      <c r="M14" s="23">
        <f t="shared" si="3"/>
        <v>0.62</v>
      </c>
      <c r="N14" s="22">
        <v>40</v>
      </c>
      <c r="O14" s="23">
        <f t="shared" si="4"/>
        <v>0.5</v>
      </c>
      <c r="P14" s="22">
        <v>50</v>
      </c>
      <c r="Q14" s="23">
        <f t="shared" si="5"/>
        <v>0.5</v>
      </c>
      <c r="R14" s="7">
        <f t="shared" si="6"/>
        <v>3.5040909090909089</v>
      </c>
      <c r="S14" s="7">
        <f t="shared" si="7"/>
        <v>0.71585105395115611</v>
      </c>
      <c r="T14" s="24">
        <v>11</v>
      </c>
    </row>
    <row r="15" spans="1:21" x14ac:dyDescent="0.25">
      <c r="A15" s="20">
        <v>9</v>
      </c>
      <c r="B15" s="5" t="s">
        <v>37</v>
      </c>
      <c r="C15" s="5" t="s">
        <v>42</v>
      </c>
      <c r="D15" s="21"/>
      <c r="E15" s="21"/>
      <c r="F15" s="22">
        <v>100</v>
      </c>
      <c r="G15" s="23">
        <f t="shared" si="0"/>
        <v>0.83333333333333337</v>
      </c>
      <c r="H15" s="22">
        <v>88</v>
      </c>
      <c r="I15" s="23">
        <f t="shared" si="1"/>
        <v>0.8</v>
      </c>
      <c r="J15" s="22">
        <v>99</v>
      </c>
      <c r="K15" s="23">
        <f t="shared" si="2"/>
        <v>0.45</v>
      </c>
      <c r="L15" s="22">
        <v>49</v>
      </c>
      <c r="M15" s="23">
        <f t="shared" si="3"/>
        <v>0.49</v>
      </c>
      <c r="N15" s="22">
        <v>42</v>
      </c>
      <c r="O15" s="23">
        <f t="shared" si="4"/>
        <v>0.52500000000000002</v>
      </c>
      <c r="P15" s="22">
        <v>30</v>
      </c>
      <c r="Q15" s="23">
        <f t="shared" si="5"/>
        <v>0.3</v>
      </c>
      <c r="R15" s="7">
        <f t="shared" si="6"/>
        <v>3.398333333333333</v>
      </c>
      <c r="S15" s="7">
        <f t="shared" si="7"/>
        <v>0.69424582907728971</v>
      </c>
      <c r="T15" s="24">
        <v>12</v>
      </c>
    </row>
    <row r="16" spans="1:21" x14ac:dyDescent="0.25">
      <c r="A16" s="20">
        <v>11</v>
      </c>
      <c r="B16" s="5" t="s">
        <v>34</v>
      </c>
      <c r="C16" s="5" t="s">
        <v>35</v>
      </c>
      <c r="D16" s="21"/>
      <c r="E16" s="21"/>
      <c r="F16" s="22">
        <v>98</v>
      </c>
      <c r="G16" s="23">
        <f t="shared" si="0"/>
        <v>0.81666666666666665</v>
      </c>
      <c r="H16" s="22">
        <v>27</v>
      </c>
      <c r="I16" s="23">
        <f t="shared" si="1"/>
        <v>0.24545454545454545</v>
      </c>
      <c r="J16" s="22">
        <v>101</v>
      </c>
      <c r="K16" s="23">
        <f t="shared" si="2"/>
        <v>0.45909090909090911</v>
      </c>
      <c r="L16" s="22">
        <v>28</v>
      </c>
      <c r="M16" s="23">
        <f t="shared" si="3"/>
        <v>0.28000000000000003</v>
      </c>
      <c r="N16" s="22">
        <v>59</v>
      </c>
      <c r="O16" s="23">
        <f t="shared" si="4"/>
        <v>0.73750000000000004</v>
      </c>
      <c r="P16" s="22">
        <v>45</v>
      </c>
      <c r="Q16" s="23">
        <f t="shared" si="5"/>
        <v>0.45</v>
      </c>
      <c r="R16" s="7">
        <f t="shared" si="6"/>
        <v>2.9887121212121213</v>
      </c>
      <c r="S16" s="7">
        <f t="shared" si="7"/>
        <v>0.61056427399634761</v>
      </c>
      <c r="T16" s="24">
        <v>13</v>
      </c>
    </row>
    <row r="17" spans="1:21" x14ac:dyDescent="0.25">
      <c r="A17" s="25"/>
      <c r="B17" s="25"/>
      <c r="C17" s="25"/>
      <c r="D17" s="21"/>
      <c r="E17" s="21"/>
      <c r="F17" s="22"/>
      <c r="G17" s="23">
        <f t="shared" si="0"/>
        <v>0</v>
      </c>
      <c r="H17" s="22"/>
      <c r="I17" s="23">
        <f t="shared" si="1"/>
        <v>0</v>
      </c>
      <c r="J17" s="22"/>
      <c r="K17" s="23">
        <f t="shared" si="2"/>
        <v>0</v>
      </c>
      <c r="L17" s="22"/>
      <c r="M17" s="23">
        <f t="shared" si="3"/>
        <v>0</v>
      </c>
      <c r="N17" s="22"/>
      <c r="O17" s="23">
        <f t="shared" si="4"/>
        <v>0</v>
      </c>
      <c r="P17" s="22"/>
      <c r="Q17" s="23">
        <f t="shared" si="5"/>
        <v>0</v>
      </c>
      <c r="R17" s="7">
        <f t="shared" si="6"/>
        <v>0</v>
      </c>
      <c r="S17" s="7">
        <f t="shared" si="7"/>
        <v>0</v>
      </c>
      <c r="T17" s="24">
        <v>14</v>
      </c>
    </row>
    <row r="18" spans="1:21" x14ac:dyDescent="0.25">
      <c r="A18" s="20"/>
      <c r="B18" s="5"/>
      <c r="C18" s="5"/>
      <c r="D18" s="21"/>
      <c r="E18" s="21"/>
      <c r="F18" s="22"/>
      <c r="G18" s="23">
        <f t="shared" si="0"/>
        <v>0</v>
      </c>
      <c r="H18" s="22"/>
      <c r="I18" s="23">
        <f t="shared" si="1"/>
        <v>0</v>
      </c>
      <c r="J18" s="22"/>
      <c r="K18" s="23">
        <f t="shared" si="2"/>
        <v>0</v>
      </c>
      <c r="L18" s="22"/>
      <c r="M18" s="23">
        <f t="shared" si="3"/>
        <v>0</v>
      </c>
      <c r="N18" s="22"/>
      <c r="O18" s="23">
        <f t="shared" si="4"/>
        <v>0</v>
      </c>
      <c r="P18" s="22"/>
      <c r="Q18" s="23">
        <f t="shared" si="5"/>
        <v>0</v>
      </c>
      <c r="R18" s="7">
        <f t="shared" si="6"/>
        <v>0</v>
      </c>
      <c r="S18" s="7">
        <f t="shared" si="7"/>
        <v>0</v>
      </c>
      <c r="T18" s="24">
        <v>15</v>
      </c>
    </row>
    <row r="19" spans="1:21" ht="15.75" x14ac:dyDescent="0.25">
      <c r="A19" s="20"/>
      <c r="B19" s="5"/>
      <c r="C19" s="5"/>
      <c r="D19" s="21"/>
      <c r="E19" s="21"/>
      <c r="F19" s="47" t="s">
        <v>89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7"/>
      <c r="S19" s="7"/>
      <c r="T19" s="24"/>
    </row>
    <row r="20" spans="1:21" x14ac:dyDescent="0.25">
      <c r="A20" s="13" t="s">
        <v>81</v>
      </c>
      <c r="B20" s="14" t="s">
        <v>15</v>
      </c>
      <c r="C20" s="14" t="s">
        <v>16</v>
      </c>
      <c r="D20" s="15" t="s">
        <v>82</v>
      </c>
      <c r="E20" s="15" t="s">
        <v>83</v>
      </c>
      <c r="F20" s="16" t="s">
        <v>84</v>
      </c>
      <c r="G20" s="16" t="s">
        <v>17</v>
      </c>
      <c r="H20" s="17" t="s">
        <v>84</v>
      </c>
      <c r="I20" s="17" t="s">
        <v>17</v>
      </c>
      <c r="J20" s="16" t="s">
        <v>84</v>
      </c>
      <c r="K20" s="16" t="s">
        <v>17</v>
      </c>
      <c r="L20" s="17" t="s">
        <v>84</v>
      </c>
      <c r="M20" s="17" t="s">
        <v>17</v>
      </c>
      <c r="N20" s="16" t="s">
        <v>84</v>
      </c>
      <c r="O20" s="16" t="s">
        <v>17</v>
      </c>
      <c r="P20" s="17" t="s">
        <v>84</v>
      </c>
      <c r="Q20" s="17" t="s">
        <v>17</v>
      </c>
      <c r="R20" s="18" t="s">
        <v>17</v>
      </c>
      <c r="S20" s="18" t="s">
        <v>85</v>
      </c>
      <c r="T20" s="19" t="s">
        <v>86</v>
      </c>
    </row>
    <row r="21" spans="1:21" x14ac:dyDescent="0.25">
      <c r="A21" s="20">
        <v>8</v>
      </c>
      <c r="B21" s="25" t="s">
        <v>28</v>
      </c>
      <c r="C21" s="26" t="s">
        <v>57</v>
      </c>
      <c r="D21" s="21"/>
      <c r="E21" s="21"/>
      <c r="F21" s="22">
        <v>109</v>
      </c>
      <c r="G21" s="23">
        <f t="shared" ref="G21:G28" si="8">(F21/120)</f>
        <v>0.90833333333333333</v>
      </c>
      <c r="H21" s="22">
        <v>50</v>
      </c>
      <c r="I21" s="23">
        <f t="shared" ref="I21:I28" si="9">(H21/110)</f>
        <v>0.45454545454545453</v>
      </c>
      <c r="J21" s="22">
        <v>105</v>
      </c>
      <c r="K21" s="23">
        <f t="shared" ref="K21:K28" si="10">(J21/220)</f>
        <v>0.47727272727272729</v>
      </c>
      <c r="L21" s="22">
        <v>47</v>
      </c>
      <c r="M21" s="23">
        <f t="shared" ref="M21:M28" si="11">(L21/100)</f>
        <v>0.47</v>
      </c>
      <c r="N21" s="22">
        <v>70</v>
      </c>
      <c r="O21" s="23">
        <f t="shared" ref="O21:O28" si="12">(N21/80)</f>
        <v>0.875</v>
      </c>
      <c r="P21" s="22">
        <v>220</v>
      </c>
      <c r="Q21" s="23">
        <f t="shared" ref="Q21:Q28" si="13">(P21/250)</f>
        <v>0.88</v>
      </c>
      <c r="R21" s="7">
        <f t="shared" ref="R21:R28" si="14">G21+I21+K21+M21+O21+Q21</f>
        <v>4.0651515151515154</v>
      </c>
      <c r="S21" s="7">
        <v>1</v>
      </c>
      <c r="T21" s="24">
        <v>1</v>
      </c>
    </row>
    <row r="22" spans="1:21" x14ac:dyDescent="0.25">
      <c r="A22" s="20">
        <v>20</v>
      </c>
      <c r="B22" s="5" t="s">
        <v>32</v>
      </c>
      <c r="C22" s="5" t="s">
        <v>33</v>
      </c>
      <c r="D22" s="5"/>
      <c r="E22" s="5"/>
      <c r="F22" s="22">
        <v>103</v>
      </c>
      <c r="G22" s="23">
        <f t="shared" si="8"/>
        <v>0.85833333333333328</v>
      </c>
      <c r="H22" s="22">
        <v>82</v>
      </c>
      <c r="I22" s="23">
        <f t="shared" si="9"/>
        <v>0.74545454545454548</v>
      </c>
      <c r="J22" s="22">
        <v>130</v>
      </c>
      <c r="K22" s="23">
        <f t="shared" si="10"/>
        <v>0.59090909090909094</v>
      </c>
      <c r="L22" s="22">
        <v>53</v>
      </c>
      <c r="M22" s="23">
        <f t="shared" si="11"/>
        <v>0.53</v>
      </c>
      <c r="N22" s="22">
        <v>67</v>
      </c>
      <c r="O22" s="23">
        <f t="shared" si="12"/>
        <v>0.83750000000000002</v>
      </c>
      <c r="P22" s="22">
        <v>100</v>
      </c>
      <c r="Q22" s="23">
        <f t="shared" si="13"/>
        <v>0.4</v>
      </c>
      <c r="R22" s="7">
        <f t="shared" si="14"/>
        <v>3.9621969696969694</v>
      </c>
      <c r="S22" s="7">
        <f t="shared" ref="S22:S28" si="15">R22/$R$21</f>
        <v>0.974673872530749</v>
      </c>
      <c r="T22" s="24">
        <v>2</v>
      </c>
    </row>
    <row r="23" spans="1:21" ht="15" customHeight="1" x14ac:dyDescent="0.25">
      <c r="A23" s="20">
        <v>6</v>
      </c>
      <c r="B23" s="5" t="s">
        <v>96</v>
      </c>
      <c r="C23" s="5" t="s">
        <v>52</v>
      </c>
      <c r="D23" s="21"/>
      <c r="E23" s="21"/>
      <c r="F23" s="22">
        <v>108</v>
      </c>
      <c r="G23" s="23">
        <f t="shared" si="8"/>
        <v>0.9</v>
      </c>
      <c r="H23" s="22">
        <v>76</v>
      </c>
      <c r="I23" s="23">
        <f t="shared" si="9"/>
        <v>0.69090909090909092</v>
      </c>
      <c r="J23" s="22">
        <v>170</v>
      </c>
      <c r="K23" s="23">
        <f t="shared" si="10"/>
        <v>0.77272727272727271</v>
      </c>
      <c r="L23" s="22">
        <v>34</v>
      </c>
      <c r="M23" s="23">
        <f t="shared" si="11"/>
        <v>0.34</v>
      </c>
      <c r="N23" s="22">
        <v>43</v>
      </c>
      <c r="O23" s="23">
        <f t="shared" si="12"/>
        <v>0.53749999999999998</v>
      </c>
      <c r="P23" s="22">
        <v>100</v>
      </c>
      <c r="Q23" s="23">
        <f t="shared" si="13"/>
        <v>0.4</v>
      </c>
      <c r="R23" s="7">
        <f t="shared" si="14"/>
        <v>3.6411363636363632</v>
      </c>
      <c r="S23" s="7">
        <f t="shared" si="15"/>
        <v>0.89569511740588881</v>
      </c>
      <c r="T23" s="24">
        <v>3</v>
      </c>
    </row>
    <row r="24" spans="1:21" ht="15" customHeight="1" x14ac:dyDescent="0.25">
      <c r="A24" s="20">
        <v>12</v>
      </c>
      <c r="B24" s="25" t="s">
        <v>22</v>
      </c>
      <c r="C24" s="26" t="s">
        <v>53</v>
      </c>
      <c r="D24" s="5"/>
      <c r="E24" s="5"/>
      <c r="F24" s="22">
        <v>108</v>
      </c>
      <c r="G24" s="23">
        <f t="shared" si="8"/>
        <v>0.9</v>
      </c>
      <c r="H24" s="22">
        <v>98</v>
      </c>
      <c r="I24" s="23">
        <f t="shared" si="9"/>
        <v>0.89090909090909087</v>
      </c>
      <c r="J24" s="22">
        <v>41</v>
      </c>
      <c r="K24" s="23">
        <f t="shared" si="10"/>
        <v>0.18636363636363637</v>
      </c>
      <c r="L24" s="22">
        <v>24</v>
      </c>
      <c r="M24" s="23">
        <f t="shared" si="11"/>
        <v>0.24</v>
      </c>
      <c r="N24" s="22">
        <v>59</v>
      </c>
      <c r="O24" s="23">
        <f t="shared" si="12"/>
        <v>0.73750000000000004</v>
      </c>
      <c r="P24" s="22">
        <v>100</v>
      </c>
      <c r="Q24" s="23">
        <f t="shared" si="13"/>
        <v>0.4</v>
      </c>
      <c r="R24" s="7">
        <f t="shared" si="14"/>
        <v>3.3547727272727275</v>
      </c>
      <c r="S24" s="7">
        <f t="shared" si="15"/>
        <v>0.82525158404770782</v>
      </c>
      <c r="T24" s="24">
        <v>4</v>
      </c>
    </row>
    <row r="25" spans="1:21" ht="15" customHeight="1" x14ac:dyDescent="0.25">
      <c r="A25" s="20">
        <v>14</v>
      </c>
      <c r="B25" s="5" t="s">
        <v>37</v>
      </c>
      <c r="C25" s="5" t="s">
        <v>54</v>
      </c>
      <c r="D25" s="27"/>
      <c r="E25" s="27"/>
      <c r="F25" s="22">
        <v>110</v>
      </c>
      <c r="G25" s="23">
        <f t="shared" si="8"/>
        <v>0.91666666666666663</v>
      </c>
      <c r="H25" s="22">
        <v>51</v>
      </c>
      <c r="I25" s="23">
        <f t="shared" si="9"/>
        <v>0.46363636363636362</v>
      </c>
      <c r="J25" s="22">
        <v>54</v>
      </c>
      <c r="K25" s="23">
        <f t="shared" si="10"/>
        <v>0.24545454545454545</v>
      </c>
      <c r="L25" s="22">
        <v>74</v>
      </c>
      <c r="M25" s="23">
        <f t="shared" si="11"/>
        <v>0.74</v>
      </c>
      <c r="N25" s="22">
        <v>50</v>
      </c>
      <c r="O25" s="23">
        <f t="shared" si="12"/>
        <v>0.625</v>
      </c>
      <c r="P25" s="22">
        <v>80</v>
      </c>
      <c r="Q25" s="23">
        <f t="shared" si="13"/>
        <v>0.32</v>
      </c>
      <c r="R25" s="7">
        <f t="shared" si="14"/>
        <v>3.3107575757575756</v>
      </c>
      <c r="S25" s="7">
        <f t="shared" si="15"/>
        <v>0.81442415206857988</v>
      </c>
      <c r="T25" s="24">
        <v>5</v>
      </c>
    </row>
    <row r="26" spans="1:21" ht="15" customHeight="1" x14ac:dyDescent="0.25">
      <c r="A26" s="20">
        <v>10</v>
      </c>
      <c r="B26" s="5" t="s">
        <v>22</v>
      </c>
      <c r="C26" s="5" t="s">
        <v>27</v>
      </c>
      <c r="D26" s="27"/>
      <c r="E26" s="27"/>
      <c r="F26" s="22">
        <v>88</v>
      </c>
      <c r="G26" s="23">
        <f t="shared" si="8"/>
        <v>0.73333333333333328</v>
      </c>
      <c r="H26" s="22">
        <v>60</v>
      </c>
      <c r="I26" s="23">
        <f t="shared" si="9"/>
        <v>0.54545454545454541</v>
      </c>
      <c r="J26" s="22">
        <v>42</v>
      </c>
      <c r="K26" s="23">
        <f t="shared" si="10"/>
        <v>0.19090909090909092</v>
      </c>
      <c r="L26" s="22">
        <v>62</v>
      </c>
      <c r="M26" s="23">
        <f t="shared" si="11"/>
        <v>0.62</v>
      </c>
      <c r="N26" s="22">
        <v>42</v>
      </c>
      <c r="O26" s="23">
        <f t="shared" si="12"/>
        <v>0.52500000000000002</v>
      </c>
      <c r="P26" s="22">
        <v>140</v>
      </c>
      <c r="Q26" s="23">
        <f t="shared" si="13"/>
        <v>0.56000000000000005</v>
      </c>
      <c r="R26" s="7">
        <f t="shared" si="14"/>
        <v>3.1746969696969698</v>
      </c>
      <c r="S26" s="7">
        <f t="shared" si="15"/>
        <v>0.780954155795751</v>
      </c>
      <c r="T26" s="24">
        <v>6</v>
      </c>
    </row>
    <row r="27" spans="1:21" ht="15" customHeight="1" x14ac:dyDescent="0.25">
      <c r="A27" s="20">
        <v>28</v>
      </c>
      <c r="B27" s="5" t="s">
        <v>49</v>
      </c>
      <c r="C27" s="5" t="s">
        <v>50</v>
      </c>
      <c r="D27" s="21"/>
      <c r="E27" s="21"/>
      <c r="F27" s="22">
        <v>105</v>
      </c>
      <c r="G27" s="23">
        <f t="shared" si="8"/>
        <v>0.875</v>
      </c>
      <c r="H27" s="22">
        <v>57</v>
      </c>
      <c r="I27" s="23">
        <f t="shared" si="9"/>
        <v>0.51818181818181819</v>
      </c>
      <c r="J27" s="22">
        <v>50</v>
      </c>
      <c r="K27" s="23">
        <f t="shared" si="10"/>
        <v>0.22727272727272727</v>
      </c>
      <c r="L27" s="22">
        <v>17</v>
      </c>
      <c r="M27" s="23">
        <f t="shared" si="11"/>
        <v>0.17</v>
      </c>
      <c r="N27" s="22">
        <v>32</v>
      </c>
      <c r="O27" s="23">
        <f t="shared" si="12"/>
        <v>0.4</v>
      </c>
      <c r="P27" s="22">
        <v>110</v>
      </c>
      <c r="Q27" s="23">
        <f t="shared" si="13"/>
        <v>0.44</v>
      </c>
      <c r="R27" s="7">
        <f t="shared" si="14"/>
        <v>2.6304545454545454</v>
      </c>
      <c r="S27" s="7">
        <f t="shared" si="15"/>
        <v>0.64707417070443529</v>
      </c>
      <c r="T27" s="24">
        <v>7</v>
      </c>
    </row>
    <row r="28" spans="1:21" ht="15" customHeight="1" x14ac:dyDescent="0.25">
      <c r="A28" s="20">
        <v>15</v>
      </c>
      <c r="B28" s="5" t="s">
        <v>55</v>
      </c>
      <c r="C28" s="5" t="s">
        <v>56</v>
      </c>
      <c r="D28" s="21"/>
      <c r="E28" s="21"/>
      <c r="F28" s="22">
        <v>50</v>
      </c>
      <c r="G28" s="23">
        <f t="shared" si="8"/>
        <v>0.41666666666666669</v>
      </c>
      <c r="H28" s="22">
        <v>58</v>
      </c>
      <c r="I28" s="23">
        <f t="shared" si="9"/>
        <v>0.52727272727272723</v>
      </c>
      <c r="J28" s="22">
        <v>40</v>
      </c>
      <c r="K28" s="23">
        <f t="shared" si="10"/>
        <v>0.18181818181818182</v>
      </c>
      <c r="L28" s="22">
        <v>53</v>
      </c>
      <c r="M28" s="23">
        <f t="shared" si="11"/>
        <v>0.53</v>
      </c>
      <c r="N28" s="22">
        <v>45</v>
      </c>
      <c r="O28" s="23">
        <f t="shared" si="12"/>
        <v>0.5625</v>
      </c>
      <c r="P28" s="22">
        <v>60</v>
      </c>
      <c r="Q28" s="23">
        <f t="shared" si="13"/>
        <v>0.24</v>
      </c>
      <c r="R28" s="7">
        <f t="shared" si="14"/>
        <v>2.4582575757575755</v>
      </c>
      <c r="S28" s="7">
        <f t="shared" si="15"/>
        <v>0.60471487141259772</v>
      </c>
      <c r="T28" s="24">
        <v>8</v>
      </c>
    </row>
    <row r="30" spans="1:21" ht="15.75" x14ac:dyDescent="0.25">
      <c r="A30" s="20"/>
      <c r="B30" s="5"/>
      <c r="C30" s="5"/>
      <c r="D30" s="21"/>
      <c r="E30" s="21"/>
      <c r="F30" s="47" t="s">
        <v>90</v>
      </c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7"/>
      <c r="S30" s="7"/>
      <c r="T30" s="24"/>
    </row>
    <row r="31" spans="1:21" x14ac:dyDescent="0.25">
      <c r="A31" s="13" t="s">
        <v>81</v>
      </c>
      <c r="B31" s="14" t="s">
        <v>15</v>
      </c>
      <c r="C31" s="14" t="s">
        <v>16</v>
      </c>
      <c r="D31" s="15" t="s">
        <v>82</v>
      </c>
      <c r="E31" s="15" t="s">
        <v>83</v>
      </c>
      <c r="F31" s="16" t="s">
        <v>84</v>
      </c>
      <c r="G31" s="16" t="s">
        <v>17</v>
      </c>
      <c r="H31" s="17" t="s">
        <v>84</v>
      </c>
      <c r="I31" s="17" t="s">
        <v>17</v>
      </c>
      <c r="J31" s="16" t="s">
        <v>84</v>
      </c>
      <c r="K31" s="16" t="s">
        <v>17</v>
      </c>
      <c r="L31" s="17" t="s">
        <v>84</v>
      </c>
      <c r="M31" s="17" t="s">
        <v>17</v>
      </c>
      <c r="N31" s="16" t="s">
        <v>84</v>
      </c>
      <c r="O31" s="16" t="s">
        <v>17</v>
      </c>
      <c r="P31" s="17" t="s">
        <v>84</v>
      </c>
      <c r="Q31" s="17" t="s">
        <v>17</v>
      </c>
      <c r="R31" s="18" t="s">
        <v>17</v>
      </c>
      <c r="S31" s="18" t="s">
        <v>85</v>
      </c>
      <c r="T31" s="19" t="s">
        <v>86</v>
      </c>
    </row>
    <row r="32" spans="1:21" x14ac:dyDescent="0.25">
      <c r="A32" s="20">
        <v>35</v>
      </c>
      <c r="B32" s="5" t="s">
        <v>22</v>
      </c>
      <c r="C32" s="5" t="s">
        <v>68</v>
      </c>
      <c r="D32" s="21"/>
      <c r="E32" s="21"/>
      <c r="F32" s="22">
        <v>109</v>
      </c>
      <c r="G32" s="23">
        <f>(F32/120)</f>
        <v>0.90833333333333333</v>
      </c>
      <c r="H32" s="22">
        <v>39</v>
      </c>
      <c r="I32" s="23">
        <f>(H32/110)</f>
        <v>0.35454545454545455</v>
      </c>
      <c r="J32" s="22">
        <v>49</v>
      </c>
      <c r="K32" s="23">
        <f>(J32/220)</f>
        <v>0.22272727272727272</v>
      </c>
      <c r="L32" s="22">
        <v>85</v>
      </c>
      <c r="M32" s="23">
        <f>(L32/100)</f>
        <v>0.85</v>
      </c>
      <c r="N32" s="22">
        <v>70</v>
      </c>
      <c r="O32" s="23">
        <f>(N32/80)</f>
        <v>0.875</v>
      </c>
      <c r="P32" s="22">
        <v>50</v>
      </c>
      <c r="Q32" s="23">
        <f>(P32/100)</f>
        <v>0.5</v>
      </c>
      <c r="R32" s="7">
        <f>G32+I32+K32+M32+O32+Q32</f>
        <v>3.7106060606060605</v>
      </c>
      <c r="S32" s="7">
        <f>R32/$R$32</f>
        <v>1</v>
      </c>
      <c r="T32" s="24">
        <v>1</v>
      </c>
      <c r="U32" t="s">
        <v>91</v>
      </c>
    </row>
    <row r="33" spans="1:21" x14ac:dyDescent="0.25">
      <c r="A33" s="20">
        <v>13</v>
      </c>
      <c r="B33" s="5" t="s">
        <v>66</v>
      </c>
      <c r="C33" s="5" t="s">
        <v>50</v>
      </c>
      <c r="D33" s="21"/>
      <c r="E33" s="21"/>
      <c r="F33" s="22">
        <v>97</v>
      </c>
      <c r="G33" s="23">
        <f>(F33/120)</f>
        <v>0.80833333333333335</v>
      </c>
      <c r="H33" s="22">
        <v>37</v>
      </c>
      <c r="I33" s="23">
        <f>(H33/110)</f>
        <v>0.33636363636363636</v>
      </c>
      <c r="J33" s="22">
        <v>76</v>
      </c>
      <c r="K33" s="23">
        <f>(J33/220)</f>
        <v>0.34545454545454546</v>
      </c>
      <c r="L33" s="22">
        <v>86</v>
      </c>
      <c r="M33" s="23">
        <f>(L33/100)</f>
        <v>0.86</v>
      </c>
      <c r="N33" s="22">
        <v>53</v>
      </c>
      <c r="O33" s="23">
        <f>(N33/80)</f>
        <v>0.66249999999999998</v>
      </c>
      <c r="P33" s="22">
        <v>55</v>
      </c>
      <c r="Q33" s="23">
        <f>(P33/100)</f>
        <v>0.55000000000000004</v>
      </c>
      <c r="R33" s="7">
        <f>G33+I33+K33+M33+O33+Q33</f>
        <v>3.562651515151515</v>
      </c>
      <c r="S33" s="7">
        <f>R33/$R$32</f>
        <v>0.96012658227848102</v>
      </c>
      <c r="T33" s="24">
        <v>2</v>
      </c>
      <c r="U33" t="s">
        <v>91</v>
      </c>
    </row>
    <row r="34" spans="1:21" x14ac:dyDescent="0.25">
      <c r="A34" s="20">
        <v>16</v>
      </c>
      <c r="B34" s="5" t="s">
        <v>70</v>
      </c>
      <c r="C34" s="5" t="s">
        <v>71</v>
      </c>
      <c r="D34" s="21"/>
      <c r="E34" s="21"/>
      <c r="F34" s="22">
        <v>32</v>
      </c>
      <c r="G34" s="23">
        <f>(F34/120)</f>
        <v>0.26666666666666666</v>
      </c>
      <c r="H34" s="22">
        <v>0</v>
      </c>
      <c r="I34" s="23">
        <f>(H34/110)</f>
        <v>0</v>
      </c>
      <c r="J34" s="22">
        <v>12</v>
      </c>
      <c r="K34" s="23">
        <f>(J34/220)</f>
        <v>5.4545454545454543E-2</v>
      </c>
      <c r="L34" s="22">
        <v>17</v>
      </c>
      <c r="M34" s="23">
        <f>(L34/100)</f>
        <v>0.17</v>
      </c>
      <c r="N34" s="22">
        <v>3</v>
      </c>
      <c r="O34" s="23">
        <f>(N34/80)</f>
        <v>3.7499999999999999E-2</v>
      </c>
      <c r="P34" s="22">
        <v>55</v>
      </c>
      <c r="Q34" s="23">
        <f>(P34/100)</f>
        <v>0.55000000000000004</v>
      </c>
      <c r="R34" s="7">
        <f>G34+I34+K34+M34+O34+Q34</f>
        <v>1.0787121212121211</v>
      </c>
      <c r="S34" s="7">
        <f>R34/$R$32</f>
        <v>0.29071049407921601</v>
      </c>
      <c r="T34" s="24">
        <v>3</v>
      </c>
      <c r="U34" t="s">
        <v>91</v>
      </c>
    </row>
  </sheetData>
  <autoFilter ref="A20:R24"/>
  <sortState ref="A32:S34">
    <sortCondition descending="1" ref="R32:R34"/>
  </sortState>
  <mergeCells count="12">
    <mergeCell ref="R2:T2"/>
    <mergeCell ref="F19:Q19"/>
    <mergeCell ref="F30:Q30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13" zoomScale="130" zoomScaleNormal="130" workbookViewId="0">
      <selection activeCell="S29" sqref="S29"/>
    </sheetView>
  </sheetViews>
  <sheetFormatPr defaultRowHeight="15" x14ac:dyDescent="0.25"/>
  <cols>
    <col min="1" max="1" width="6.140625" customWidth="1"/>
    <col min="2" max="2" width="11.85546875" customWidth="1"/>
    <col min="3" max="3" width="15" customWidth="1"/>
    <col min="4" max="4" width="17.28515625" hidden="1" customWidth="1"/>
    <col min="5" max="5" width="24.140625" hidden="1" customWidth="1"/>
    <col min="6" max="6" width="6.7109375" customWidth="1"/>
    <col min="7" max="7" width="6" customWidth="1"/>
    <col min="8" max="8" width="6.42578125" customWidth="1"/>
    <col min="9" max="9" width="7.5703125" customWidth="1"/>
    <col min="10" max="10" width="6.7109375" customWidth="1"/>
    <col min="11" max="11" width="7.85546875" customWidth="1"/>
    <col min="12" max="12" width="6.5703125" customWidth="1"/>
    <col min="13" max="13" width="9" customWidth="1"/>
    <col min="14" max="14" width="7.28515625" customWidth="1"/>
    <col min="15" max="15" width="9" customWidth="1"/>
    <col min="16" max="16" width="7.42578125" customWidth="1"/>
    <col min="17" max="18" width="9" customWidth="1"/>
    <col min="19" max="19" width="10.28515625" customWidth="1"/>
    <col min="20" max="20" width="6.42578125" customWidth="1"/>
    <col min="21" max="21" width="13.5703125" customWidth="1"/>
    <col min="22" max="1025" width="9" customWidth="1"/>
  </cols>
  <sheetData>
    <row r="1" spans="1:21" ht="18.75" customHeight="1" thickBot="1" x14ac:dyDescent="0.3">
      <c r="A1" s="48"/>
      <c r="B1" s="48"/>
      <c r="C1" s="48"/>
      <c r="D1" s="48"/>
      <c r="E1" s="48"/>
      <c r="F1" s="47" t="s">
        <v>72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21" x14ac:dyDescent="0.25">
      <c r="A2" s="49" t="s">
        <v>73</v>
      </c>
      <c r="B2" s="49"/>
      <c r="C2" s="49"/>
      <c r="D2" s="49"/>
      <c r="E2" s="49"/>
      <c r="F2" s="50" t="s">
        <v>74</v>
      </c>
      <c r="G2" s="50"/>
      <c r="H2" s="51" t="s">
        <v>75</v>
      </c>
      <c r="I2" s="51"/>
      <c r="J2" s="50" t="s">
        <v>76</v>
      </c>
      <c r="K2" s="50"/>
      <c r="L2" s="51" t="s">
        <v>77</v>
      </c>
      <c r="M2" s="51"/>
      <c r="N2" s="50" t="s">
        <v>78</v>
      </c>
      <c r="O2" s="50"/>
      <c r="P2" s="51" t="s">
        <v>79</v>
      </c>
      <c r="Q2" s="51"/>
      <c r="R2" s="46" t="s">
        <v>80</v>
      </c>
      <c r="S2" s="46"/>
      <c r="T2" s="46"/>
    </row>
    <row r="3" spans="1:21" ht="14.25" customHeight="1" x14ac:dyDescent="0.25">
      <c r="A3" s="13" t="s">
        <v>81</v>
      </c>
      <c r="B3" s="14" t="s">
        <v>15</v>
      </c>
      <c r="C3" s="14" t="s">
        <v>16</v>
      </c>
      <c r="D3" s="15" t="s">
        <v>82</v>
      </c>
      <c r="E3" s="15" t="s">
        <v>83</v>
      </c>
      <c r="F3" s="16" t="s">
        <v>84</v>
      </c>
      <c r="G3" s="16" t="s">
        <v>17</v>
      </c>
      <c r="H3" s="17" t="s">
        <v>84</v>
      </c>
      <c r="I3" s="17" t="s">
        <v>17</v>
      </c>
      <c r="J3" s="16" t="s">
        <v>84</v>
      </c>
      <c r="K3" s="16" t="s">
        <v>17</v>
      </c>
      <c r="L3" s="17" t="s">
        <v>84</v>
      </c>
      <c r="M3" s="17" t="s">
        <v>17</v>
      </c>
      <c r="N3" s="16" t="s">
        <v>84</v>
      </c>
      <c r="O3" s="16" t="s">
        <v>17</v>
      </c>
      <c r="P3" s="17" t="s">
        <v>84</v>
      </c>
      <c r="Q3" s="17" t="s">
        <v>17</v>
      </c>
      <c r="R3" s="18" t="s">
        <v>17</v>
      </c>
      <c r="S3" s="18" t="s">
        <v>85</v>
      </c>
      <c r="T3" s="19" t="s">
        <v>86</v>
      </c>
    </row>
    <row r="4" spans="1:21" x14ac:dyDescent="0.25">
      <c r="A4" s="20">
        <v>25</v>
      </c>
      <c r="B4" s="35" t="s">
        <v>20</v>
      </c>
      <c r="C4" s="35" t="s">
        <v>31</v>
      </c>
      <c r="D4" s="21"/>
      <c r="E4" s="21"/>
      <c r="F4" s="22">
        <v>117</v>
      </c>
      <c r="G4" s="23">
        <f t="shared" ref="G4:G17" si="0">(F4/120)</f>
        <v>0.97499999999999998</v>
      </c>
      <c r="H4" s="22">
        <v>110</v>
      </c>
      <c r="I4" s="23">
        <f t="shared" ref="I4:I17" si="1">(H4/110)</f>
        <v>1</v>
      </c>
      <c r="J4" s="22">
        <v>198</v>
      </c>
      <c r="K4" s="23">
        <f t="shared" ref="K4:K17" si="2">(J4/220)</f>
        <v>0.9</v>
      </c>
      <c r="L4" s="22">
        <v>79</v>
      </c>
      <c r="M4" s="23">
        <f t="shared" ref="M4:M17" si="3">(L4/100)</f>
        <v>0.79</v>
      </c>
      <c r="N4" s="22">
        <v>80</v>
      </c>
      <c r="O4" s="23">
        <f t="shared" ref="O4:O17" si="4">(N4/80)</f>
        <v>1</v>
      </c>
      <c r="P4" s="22">
        <v>80</v>
      </c>
      <c r="Q4" s="23">
        <f t="shared" ref="Q4:Q17" si="5">(P4/100)</f>
        <v>0.8</v>
      </c>
      <c r="R4" s="7">
        <f t="shared" ref="R4:R17" si="6">G4+I4+K4+M4+O4+Q4</f>
        <v>5.4649999999999999</v>
      </c>
      <c r="S4" s="7">
        <f>R4/$R$4</f>
        <v>1</v>
      </c>
      <c r="T4" s="24">
        <v>1</v>
      </c>
    </row>
    <row r="5" spans="1:21" x14ac:dyDescent="0.25">
      <c r="A5" s="20">
        <v>9</v>
      </c>
      <c r="B5" s="37" t="s">
        <v>20</v>
      </c>
      <c r="C5" s="35" t="s">
        <v>21</v>
      </c>
      <c r="D5" s="21"/>
      <c r="E5" s="21"/>
      <c r="F5" s="22">
        <v>119</v>
      </c>
      <c r="G5" s="23">
        <f t="shared" si="0"/>
        <v>0.9916666666666667</v>
      </c>
      <c r="H5" s="22">
        <v>110</v>
      </c>
      <c r="I5" s="23">
        <f t="shared" si="1"/>
        <v>1</v>
      </c>
      <c r="J5" s="22">
        <v>148</v>
      </c>
      <c r="K5" s="23">
        <f t="shared" si="2"/>
        <v>0.67272727272727273</v>
      </c>
      <c r="L5" s="22">
        <v>76</v>
      </c>
      <c r="M5" s="23">
        <f t="shared" si="3"/>
        <v>0.76</v>
      </c>
      <c r="N5" s="22">
        <v>80</v>
      </c>
      <c r="O5" s="23">
        <f t="shared" si="4"/>
        <v>1</v>
      </c>
      <c r="P5" s="22">
        <v>70</v>
      </c>
      <c r="Q5" s="23">
        <f t="shared" si="5"/>
        <v>0.7</v>
      </c>
      <c r="R5" s="7">
        <f t="shared" si="6"/>
        <v>5.1243939393939399</v>
      </c>
      <c r="S5" s="7">
        <f>R5/$R$4</f>
        <v>0.93767501178297163</v>
      </c>
      <c r="T5" s="24">
        <v>2</v>
      </c>
    </row>
    <row r="6" spans="1:21" ht="15" customHeight="1" x14ac:dyDescent="0.25">
      <c r="A6" s="20">
        <v>11</v>
      </c>
      <c r="B6" s="35" t="s">
        <v>93</v>
      </c>
      <c r="C6" s="35" t="s">
        <v>30</v>
      </c>
      <c r="D6" s="21"/>
      <c r="E6" s="21"/>
      <c r="F6" s="22">
        <v>117</v>
      </c>
      <c r="G6" s="23">
        <f t="shared" si="0"/>
        <v>0.97499999999999998</v>
      </c>
      <c r="H6" s="22">
        <v>104</v>
      </c>
      <c r="I6" s="23">
        <f t="shared" si="1"/>
        <v>0.94545454545454544</v>
      </c>
      <c r="J6" s="22">
        <v>144</v>
      </c>
      <c r="K6" s="23">
        <f t="shared" si="2"/>
        <v>0.65454545454545454</v>
      </c>
      <c r="L6" s="22">
        <v>85</v>
      </c>
      <c r="M6" s="23">
        <f t="shared" si="3"/>
        <v>0.85</v>
      </c>
      <c r="N6" s="22">
        <v>65</v>
      </c>
      <c r="O6" s="23">
        <f t="shared" si="4"/>
        <v>0.8125</v>
      </c>
      <c r="P6" s="22">
        <v>55</v>
      </c>
      <c r="Q6" s="23">
        <f t="shared" si="5"/>
        <v>0.55000000000000004</v>
      </c>
      <c r="R6" s="7">
        <f t="shared" si="6"/>
        <v>4.7875000000000005</v>
      </c>
      <c r="S6" s="7">
        <f t="shared" ref="S6:S17" si="7">R6/$R$4</f>
        <v>0.8760292772186643</v>
      </c>
      <c r="T6" s="24">
        <v>3</v>
      </c>
    </row>
    <row r="7" spans="1:21" x14ac:dyDescent="0.25">
      <c r="A7" s="20">
        <v>10</v>
      </c>
      <c r="B7" s="35" t="s">
        <v>93</v>
      </c>
      <c r="C7" s="35" t="s">
        <v>23</v>
      </c>
      <c r="D7" s="21"/>
      <c r="E7" s="21"/>
      <c r="F7" s="22">
        <v>120</v>
      </c>
      <c r="G7" s="23">
        <f t="shared" si="0"/>
        <v>1</v>
      </c>
      <c r="H7" s="22">
        <v>110</v>
      </c>
      <c r="I7" s="23">
        <f t="shared" si="1"/>
        <v>1</v>
      </c>
      <c r="J7" s="22">
        <v>142</v>
      </c>
      <c r="K7" s="23">
        <f t="shared" si="2"/>
        <v>0.6454545454545455</v>
      </c>
      <c r="L7" s="22">
        <v>49</v>
      </c>
      <c r="M7" s="23">
        <f t="shared" si="3"/>
        <v>0.49</v>
      </c>
      <c r="N7" s="22">
        <v>80</v>
      </c>
      <c r="O7" s="23">
        <f t="shared" si="4"/>
        <v>1</v>
      </c>
      <c r="P7" s="22">
        <v>50</v>
      </c>
      <c r="Q7" s="23">
        <f t="shared" si="5"/>
        <v>0.5</v>
      </c>
      <c r="R7" s="7">
        <f t="shared" si="6"/>
        <v>4.6354545454545457</v>
      </c>
      <c r="S7" s="7">
        <f t="shared" si="7"/>
        <v>0.84820760209598278</v>
      </c>
      <c r="T7" s="24">
        <v>4</v>
      </c>
    </row>
    <row r="8" spans="1:21" x14ac:dyDescent="0.25">
      <c r="A8" s="20">
        <v>29</v>
      </c>
      <c r="B8" s="35" t="s">
        <v>88</v>
      </c>
      <c r="C8" s="35" t="s">
        <v>25</v>
      </c>
      <c r="D8" s="21"/>
      <c r="E8" s="21"/>
      <c r="F8" s="22">
        <v>113</v>
      </c>
      <c r="G8" s="23">
        <f t="shared" si="0"/>
        <v>0.94166666666666665</v>
      </c>
      <c r="H8" s="22">
        <v>86</v>
      </c>
      <c r="I8" s="23">
        <f t="shared" si="1"/>
        <v>0.78181818181818186</v>
      </c>
      <c r="J8" s="22">
        <v>129</v>
      </c>
      <c r="K8" s="23">
        <f t="shared" si="2"/>
        <v>0.58636363636363631</v>
      </c>
      <c r="L8" s="22">
        <v>61</v>
      </c>
      <c r="M8" s="23">
        <f t="shared" si="3"/>
        <v>0.61</v>
      </c>
      <c r="N8" s="22">
        <v>80</v>
      </c>
      <c r="O8" s="23">
        <f t="shared" si="4"/>
        <v>1</v>
      </c>
      <c r="P8" s="22">
        <v>70</v>
      </c>
      <c r="Q8" s="23">
        <f t="shared" si="5"/>
        <v>0.7</v>
      </c>
      <c r="R8" s="7">
        <f t="shared" si="6"/>
        <v>4.6198484848484851</v>
      </c>
      <c r="S8" s="7">
        <f t="shared" si="7"/>
        <v>0.84535196429066517</v>
      </c>
      <c r="T8" s="24">
        <v>5</v>
      </c>
    </row>
    <row r="9" spans="1:21" x14ac:dyDescent="0.25">
      <c r="A9" s="20">
        <v>28</v>
      </c>
      <c r="B9" s="36" t="s">
        <v>18</v>
      </c>
      <c r="C9" s="35" t="s">
        <v>19</v>
      </c>
      <c r="D9" s="21"/>
      <c r="E9" s="21"/>
      <c r="F9" s="22">
        <v>118</v>
      </c>
      <c r="G9" s="23">
        <f t="shared" si="0"/>
        <v>0.98333333333333328</v>
      </c>
      <c r="H9" s="22">
        <v>104</v>
      </c>
      <c r="I9" s="23">
        <f t="shared" si="1"/>
        <v>0.94545454545454544</v>
      </c>
      <c r="J9" s="22">
        <v>110</v>
      </c>
      <c r="K9" s="23">
        <f t="shared" si="2"/>
        <v>0.5</v>
      </c>
      <c r="L9" s="22">
        <v>61</v>
      </c>
      <c r="M9" s="23">
        <f t="shared" si="3"/>
        <v>0.61</v>
      </c>
      <c r="N9" s="22">
        <v>80</v>
      </c>
      <c r="O9" s="23">
        <f t="shared" si="4"/>
        <v>1</v>
      </c>
      <c r="P9" s="22">
        <v>55</v>
      </c>
      <c r="Q9" s="23">
        <f t="shared" si="5"/>
        <v>0.55000000000000004</v>
      </c>
      <c r="R9" s="7">
        <f t="shared" si="6"/>
        <v>4.5887878787878789</v>
      </c>
      <c r="S9" s="7">
        <f t="shared" si="7"/>
        <v>0.83966841331891651</v>
      </c>
      <c r="T9" s="24">
        <v>6</v>
      </c>
    </row>
    <row r="10" spans="1:21" x14ac:dyDescent="0.25">
      <c r="A10" s="20">
        <v>5</v>
      </c>
      <c r="B10" s="35" t="s">
        <v>93</v>
      </c>
      <c r="C10" s="35" t="s">
        <v>27</v>
      </c>
      <c r="D10" s="21"/>
      <c r="E10" s="21"/>
      <c r="F10" s="22">
        <v>119</v>
      </c>
      <c r="G10" s="23">
        <f t="shared" si="0"/>
        <v>0.9916666666666667</v>
      </c>
      <c r="H10" s="22">
        <v>110</v>
      </c>
      <c r="I10" s="23">
        <f t="shared" si="1"/>
        <v>1</v>
      </c>
      <c r="J10" s="22">
        <v>102</v>
      </c>
      <c r="K10" s="23">
        <f t="shared" si="2"/>
        <v>0.46363636363636362</v>
      </c>
      <c r="L10" s="22">
        <v>57</v>
      </c>
      <c r="M10" s="23">
        <f t="shared" si="3"/>
        <v>0.56999999999999995</v>
      </c>
      <c r="N10" s="22">
        <v>80</v>
      </c>
      <c r="O10" s="23">
        <f t="shared" si="4"/>
        <v>1</v>
      </c>
      <c r="P10" s="22">
        <v>55</v>
      </c>
      <c r="Q10" s="23">
        <f t="shared" si="5"/>
        <v>0.55000000000000004</v>
      </c>
      <c r="R10" s="7">
        <f t="shared" si="6"/>
        <v>4.5753030303030302</v>
      </c>
      <c r="S10" s="7">
        <f t="shared" si="7"/>
        <v>0.83720092045801109</v>
      </c>
      <c r="T10" s="24">
        <v>7</v>
      </c>
      <c r="U10" s="34"/>
    </row>
    <row r="11" spans="1:21" x14ac:dyDescent="0.25">
      <c r="A11" s="20">
        <v>20</v>
      </c>
      <c r="B11" s="35" t="s">
        <v>28</v>
      </c>
      <c r="C11" s="35" t="s">
        <v>29</v>
      </c>
      <c r="D11" s="21"/>
      <c r="E11" s="21"/>
      <c r="F11" s="22">
        <v>118</v>
      </c>
      <c r="G11" s="23">
        <f t="shared" si="0"/>
        <v>0.98333333333333328</v>
      </c>
      <c r="H11" s="22">
        <v>86</v>
      </c>
      <c r="I11" s="23">
        <f t="shared" si="1"/>
        <v>0.78181818181818186</v>
      </c>
      <c r="J11" s="22">
        <v>120</v>
      </c>
      <c r="K11" s="23">
        <f t="shared" si="2"/>
        <v>0.54545454545454541</v>
      </c>
      <c r="L11" s="22">
        <v>36</v>
      </c>
      <c r="M11" s="23">
        <f t="shared" si="3"/>
        <v>0.36</v>
      </c>
      <c r="N11" s="22">
        <v>80</v>
      </c>
      <c r="O11" s="23">
        <f t="shared" si="4"/>
        <v>1</v>
      </c>
      <c r="P11" s="22">
        <v>65</v>
      </c>
      <c r="Q11" s="23">
        <f t="shared" si="5"/>
        <v>0.65</v>
      </c>
      <c r="R11" s="7">
        <f t="shared" si="6"/>
        <v>4.3206060606060603</v>
      </c>
      <c r="S11" s="7">
        <f t="shared" si="7"/>
        <v>0.79059580248967254</v>
      </c>
      <c r="T11" s="24">
        <v>8</v>
      </c>
    </row>
    <row r="12" spans="1:21" x14ac:dyDescent="0.25">
      <c r="A12" s="20">
        <v>6</v>
      </c>
      <c r="B12" s="35" t="s">
        <v>32</v>
      </c>
      <c r="C12" s="35" t="s">
        <v>33</v>
      </c>
      <c r="D12" s="21"/>
      <c r="E12" s="21"/>
      <c r="F12" s="22">
        <v>108</v>
      </c>
      <c r="G12" s="23">
        <f t="shared" si="0"/>
        <v>0.9</v>
      </c>
      <c r="H12" s="22">
        <v>80</v>
      </c>
      <c r="I12" s="23">
        <f t="shared" si="1"/>
        <v>0.72727272727272729</v>
      </c>
      <c r="J12" s="22">
        <v>79</v>
      </c>
      <c r="K12" s="23">
        <f t="shared" si="2"/>
        <v>0.35909090909090907</v>
      </c>
      <c r="L12" s="22">
        <v>67</v>
      </c>
      <c r="M12" s="23">
        <f t="shared" si="3"/>
        <v>0.67</v>
      </c>
      <c r="N12" s="22">
        <v>68</v>
      </c>
      <c r="O12" s="23">
        <f t="shared" si="4"/>
        <v>0.85</v>
      </c>
      <c r="P12" s="22">
        <v>45</v>
      </c>
      <c r="Q12" s="23">
        <f t="shared" si="5"/>
        <v>0.45</v>
      </c>
      <c r="R12" s="7">
        <f t="shared" si="6"/>
        <v>3.956363636363637</v>
      </c>
      <c r="S12" s="7">
        <f t="shared" si="7"/>
        <v>0.72394577060633802</v>
      </c>
      <c r="T12" s="24">
        <v>9</v>
      </c>
    </row>
    <row r="13" spans="1:21" x14ac:dyDescent="0.25">
      <c r="A13" s="20">
        <v>2</v>
      </c>
      <c r="B13" s="35" t="s">
        <v>34</v>
      </c>
      <c r="C13" s="35" t="s">
        <v>35</v>
      </c>
      <c r="D13" s="21"/>
      <c r="E13" s="21"/>
      <c r="F13" s="22">
        <v>99</v>
      </c>
      <c r="G13" s="23">
        <f t="shared" si="0"/>
        <v>0.82499999999999996</v>
      </c>
      <c r="H13" s="22">
        <v>80</v>
      </c>
      <c r="I13" s="23">
        <f t="shared" si="1"/>
        <v>0.72727272727272729</v>
      </c>
      <c r="J13" s="22">
        <v>69</v>
      </c>
      <c r="K13" s="23">
        <f t="shared" si="2"/>
        <v>0.31363636363636366</v>
      </c>
      <c r="L13" s="22">
        <v>14</v>
      </c>
      <c r="M13" s="23">
        <f t="shared" si="3"/>
        <v>0.14000000000000001</v>
      </c>
      <c r="N13" s="22">
        <v>62</v>
      </c>
      <c r="O13" s="23">
        <f t="shared" si="4"/>
        <v>0.77500000000000002</v>
      </c>
      <c r="P13" s="22">
        <v>30</v>
      </c>
      <c r="Q13" s="23">
        <f t="shared" si="5"/>
        <v>0.3</v>
      </c>
      <c r="R13" s="7">
        <f t="shared" si="6"/>
        <v>3.0809090909090906</v>
      </c>
      <c r="S13" s="7">
        <f t="shared" si="7"/>
        <v>0.56375280711968723</v>
      </c>
      <c r="T13" s="24">
        <v>10</v>
      </c>
    </row>
    <row r="14" spans="1:21" x14ac:dyDescent="0.25">
      <c r="A14" s="20">
        <v>4</v>
      </c>
      <c r="B14" s="35" t="s">
        <v>37</v>
      </c>
      <c r="C14" s="35" t="s">
        <v>38</v>
      </c>
      <c r="D14" s="21"/>
      <c r="E14" s="21"/>
      <c r="F14" s="22">
        <v>69</v>
      </c>
      <c r="G14" s="23">
        <f t="shared" si="0"/>
        <v>0.57499999999999996</v>
      </c>
      <c r="H14" s="22">
        <v>33</v>
      </c>
      <c r="I14" s="23">
        <f t="shared" si="1"/>
        <v>0.3</v>
      </c>
      <c r="J14" s="22">
        <v>33</v>
      </c>
      <c r="K14" s="23">
        <f t="shared" si="2"/>
        <v>0.15</v>
      </c>
      <c r="L14" s="22">
        <v>36</v>
      </c>
      <c r="M14" s="23">
        <f t="shared" si="3"/>
        <v>0.36</v>
      </c>
      <c r="N14" s="22">
        <v>65</v>
      </c>
      <c r="O14" s="23">
        <f t="shared" si="4"/>
        <v>0.8125</v>
      </c>
      <c r="P14" s="22">
        <v>35</v>
      </c>
      <c r="Q14" s="23">
        <f t="shared" si="5"/>
        <v>0.35</v>
      </c>
      <c r="R14" s="7">
        <f t="shared" si="6"/>
        <v>2.5474999999999999</v>
      </c>
      <c r="S14" s="7">
        <f t="shared" si="7"/>
        <v>0.46614821591948763</v>
      </c>
      <c r="T14" s="24">
        <v>11</v>
      </c>
    </row>
    <row r="15" spans="1:21" x14ac:dyDescent="0.25">
      <c r="A15" s="20">
        <v>3</v>
      </c>
      <c r="B15" s="35" t="s">
        <v>18</v>
      </c>
      <c r="C15" s="35" t="s">
        <v>36</v>
      </c>
      <c r="D15" s="21"/>
      <c r="E15" s="21"/>
      <c r="F15" s="22">
        <v>88</v>
      </c>
      <c r="G15" s="23">
        <f t="shared" si="0"/>
        <v>0.73333333333333328</v>
      </c>
      <c r="H15" s="22">
        <v>56</v>
      </c>
      <c r="I15" s="23">
        <f t="shared" si="1"/>
        <v>0.50909090909090904</v>
      </c>
      <c r="J15" s="22">
        <v>76</v>
      </c>
      <c r="K15" s="23">
        <f t="shared" si="2"/>
        <v>0.34545454545454546</v>
      </c>
      <c r="L15" s="22">
        <v>32</v>
      </c>
      <c r="M15" s="23">
        <f t="shared" si="3"/>
        <v>0.32</v>
      </c>
      <c r="N15" s="22">
        <v>10</v>
      </c>
      <c r="O15" s="23">
        <f t="shared" si="4"/>
        <v>0.125</v>
      </c>
      <c r="P15" s="22">
        <v>30</v>
      </c>
      <c r="Q15" s="23">
        <f t="shared" si="5"/>
        <v>0.3</v>
      </c>
      <c r="R15" s="7">
        <f t="shared" si="6"/>
        <v>2.3328787878787876</v>
      </c>
      <c r="S15" s="7">
        <f t="shared" si="7"/>
        <v>0.42687626493664915</v>
      </c>
      <c r="T15" s="24">
        <v>12</v>
      </c>
    </row>
    <row r="16" spans="1:21" x14ac:dyDescent="0.25">
      <c r="A16" s="25"/>
      <c r="B16" s="25"/>
      <c r="C16" s="25"/>
      <c r="D16" s="21"/>
      <c r="E16" s="21"/>
      <c r="F16" s="22"/>
      <c r="G16" s="23">
        <f t="shared" si="0"/>
        <v>0</v>
      </c>
      <c r="H16" s="22"/>
      <c r="I16" s="23">
        <f t="shared" si="1"/>
        <v>0</v>
      </c>
      <c r="J16" s="22"/>
      <c r="K16" s="23">
        <f t="shared" si="2"/>
        <v>0</v>
      </c>
      <c r="L16" s="22"/>
      <c r="M16" s="23">
        <f t="shared" si="3"/>
        <v>0</v>
      </c>
      <c r="N16" s="22"/>
      <c r="O16" s="23">
        <f t="shared" si="4"/>
        <v>0</v>
      </c>
      <c r="P16" s="22"/>
      <c r="Q16" s="23">
        <f t="shared" si="5"/>
        <v>0</v>
      </c>
      <c r="R16" s="7">
        <f t="shared" si="6"/>
        <v>0</v>
      </c>
      <c r="S16" s="7">
        <f t="shared" si="7"/>
        <v>0</v>
      </c>
      <c r="T16" s="24"/>
    </row>
    <row r="17" spans="1:20" x14ac:dyDescent="0.25">
      <c r="A17" s="20"/>
      <c r="B17" s="5"/>
      <c r="C17" s="5"/>
      <c r="D17" s="21"/>
      <c r="E17" s="21"/>
      <c r="F17" s="22"/>
      <c r="G17" s="23">
        <f t="shared" si="0"/>
        <v>0</v>
      </c>
      <c r="H17" s="22"/>
      <c r="I17" s="23">
        <f t="shared" si="1"/>
        <v>0</v>
      </c>
      <c r="J17" s="22"/>
      <c r="K17" s="23">
        <f t="shared" si="2"/>
        <v>0</v>
      </c>
      <c r="L17" s="22"/>
      <c r="M17" s="23">
        <f t="shared" si="3"/>
        <v>0</v>
      </c>
      <c r="N17" s="22"/>
      <c r="O17" s="23">
        <f t="shared" si="4"/>
        <v>0</v>
      </c>
      <c r="P17" s="22"/>
      <c r="Q17" s="23">
        <f t="shared" si="5"/>
        <v>0</v>
      </c>
      <c r="R17" s="7">
        <f t="shared" si="6"/>
        <v>0</v>
      </c>
      <c r="S17" s="7">
        <f t="shared" si="7"/>
        <v>0</v>
      </c>
      <c r="T17" s="24"/>
    </row>
    <row r="18" spans="1:20" ht="15.75" x14ac:dyDescent="0.25">
      <c r="A18" s="20"/>
      <c r="B18" s="5"/>
      <c r="C18" s="5"/>
      <c r="D18" s="21"/>
      <c r="E18" s="21"/>
      <c r="F18" s="47" t="s">
        <v>89</v>
      </c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7"/>
      <c r="S18" s="7"/>
      <c r="T18" s="24"/>
    </row>
    <row r="19" spans="1:20" x14ac:dyDescent="0.25">
      <c r="A19" s="13" t="s">
        <v>81</v>
      </c>
      <c r="B19" s="14" t="s">
        <v>15</v>
      </c>
      <c r="C19" s="14" t="s">
        <v>16</v>
      </c>
      <c r="D19" s="15" t="s">
        <v>82</v>
      </c>
      <c r="E19" s="15" t="s">
        <v>83</v>
      </c>
      <c r="F19" s="16" t="s">
        <v>84</v>
      </c>
      <c r="G19" s="16" t="s">
        <v>17</v>
      </c>
      <c r="H19" s="17" t="s">
        <v>84</v>
      </c>
      <c r="I19" s="17" t="s">
        <v>17</v>
      </c>
      <c r="J19" s="16" t="s">
        <v>84</v>
      </c>
      <c r="K19" s="16" t="s">
        <v>17</v>
      </c>
      <c r="L19" s="17" t="s">
        <v>84</v>
      </c>
      <c r="M19" s="17" t="s">
        <v>17</v>
      </c>
      <c r="N19" s="16" t="s">
        <v>84</v>
      </c>
      <c r="O19" s="16" t="s">
        <v>17</v>
      </c>
      <c r="P19" s="17" t="s">
        <v>84</v>
      </c>
      <c r="Q19" s="17" t="s">
        <v>17</v>
      </c>
      <c r="R19" s="18" t="s">
        <v>17</v>
      </c>
      <c r="S19" s="18" t="s">
        <v>85</v>
      </c>
      <c r="T19" s="19" t="s">
        <v>86</v>
      </c>
    </row>
    <row r="20" spans="1:20" x14ac:dyDescent="0.25">
      <c r="A20" s="20">
        <v>14</v>
      </c>
      <c r="B20" s="25" t="s">
        <v>32</v>
      </c>
      <c r="C20" s="26" t="s">
        <v>33</v>
      </c>
      <c r="D20" s="21"/>
      <c r="E20" s="21"/>
      <c r="F20" s="22">
        <v>109</v>
      </c>
      <c r="G20" s="23">
        <f t="shared" ref="G20:G30" si="8">(F20/120)</f>
        <v>0.90833333333333333</v>
      </c>
      <c r="H20" s="22">
        <v>52</v>
      </c>
      <c r="I20" s="23">
        <f t="shared" ref="I20:I30" si="9">(H20/110)</f>
        <v>0.47272727272727272</v>
      </c>
      <c r="J20" s="22">
        <v>124</v>
      </c>
      <c r="K20" s="23">
        <f t="shared" ref="K20:K30" si="10">(J20/220)</f>
        <v>0.5636363636363636</v>
      </c>
      <c r="L20" s="22">
        <v>58</v>
      </c>
      <c r="M20" s="23">
        <f t="shared" ref="M20:M30" si="11">(L20/100)</f>
        <v>0.57999999999999996</v>
      </c>
      <c r="N20" s="22">
        <v>71</v>
      </c>
      <c r="O20" s="23">
        <f t="shared" ref="O20:O30" si="12">(N20/80)</f>
        <v>0.88749999999999996</v>
      </c>
      <c r="P20" s="22">
        <v>230</v>
      </c>
      <c r="Q20" s="23">
        <f t="shared" ref="Q20:Q30" si="13">(P20/250)</f>
        <v>0.92</v>
      </c>
      <c r="R20" s="7">
        <f t="shared" ref="R20:R30" si="14">G20+I20+K20+M20+O20+Q20</f>
        <v>4.3321969696969695</v>
      </c>
      <c r="S20" s="7">
        <f t="shared" ref="S20:S27" si="15">R20/$R$20</f>
        <v>1</v>
      </c>
      <c r="T20" s="24">
        <v>1</v>
      </c>
    </row>
    <row r="21" spans="1:20" x14ac:dyDescent="0.25">
      <c r="A21" s="20">
        <v>19</v>
      </c>
      <c r="B21" s="35" t="s">
        <v>28</v>
      </c>
      <c r="C21" s="35" t="s">
        <v>99</v>
      </c>
      <c r="D21" s="5"/>
      <c r="E21" s="5"/>
      <c r="F21" s="22">
        <v>111</v>
      </c>
      <c r="G21" s="23">
        <f t="shared" si="8"/>
        <v>0.92500000000000004</v>
      </c>
      <c r="H21" s="22">
        <v>98</v>
      </c>
      <c r="I21" s="23">
        <f t="shared" si="9"/>
        <v>0.89090909090909087</v>
      </c>
      <c r="J21" s="22">
        <v>138</v>
      </c>
      <c r="K21" s="23">
        <f t="shared" si="10"/>
        <v>0.62727272727272732</v>
      </c>
      <c r="L21" s="22">
        <v>51</v>
      </c>
      <c r="M21" s="23">
        <f t="shared" si="11"/>
        <v>0.51</v>
      </c>
      <c r="N21" s="22">
        <v>75</v>
      </c>
      <c r="O21" s="23">
        <f t="shared" si="12"/>
        <v>0.9375</v>
      </c>
      <c r="P21" s="22">
        <v>109</v>
      </c>
      <c r="Q21" s="23">
        <f t="shared" si="13"/>
        <v>0.436</v>
      </c>
      <c r="R21" s="7">
        <f t="shared" si="14"/>
        <v>4.3266818181818181</v>
      </c>
      <c r="S21" s="7">
        <f t="shared" si="15"/>
        <v>0.99872693888257413</v>
      </c>
      <c r="T21" s="24">
        <v>2</v>
      </c>
    </row>
    <row r="22" spans="1:20" ht="15" customHeight="1" x14ac:dyDescent="0.25">
      <c r="A22" s="20">
        <v>26</v>
      </c>
      <c r="B22" s="35" t="s">
        <v>49</v>
      </c>
      <c r="C22" s="35" t="s">
        <v>50</v>
      </c>
      <c r="D22" s="21"/>
      <c r="E22" s="21"/>
      <c r="F22" s="22">
        <v>110</v>
      </c>
      <c r="G22" s="23">
        <f t="shared" si="8"/>
        <v>0.91666666666666663</v>
      </c>
      <c r="H22" s="22">
        <v>86</v>
      </c>
      <c r="I22" s="23">
        <f t="shared" si="9"/>
        <v>0.78181818181818186</v>
      </c>
      <c r="J22" s="22">
        <v>56</v>
      </c>
      <c r="K22" s="23">
        <f t="shared" si="10"/>
        <v>0.25454545454545452</v>
      </c>
      <c r="L22" s="22">
        <v>35</v>
      </c>
      <c r="M22" s="23">
        <f t="shared" si="11"/>
        <v>0.35</v>
      </c>
      <c r="N22" s="22">
        <v>80</v>
      </c>
      <c r="O22" s="23">
        <f t="shared" si="12"/>
        <v>1</v>
      </c>
      <c r="P22" s="22">
        <v>250</v>
      </c>
      <c r="Q22" s="23">
        <f t="shared" si="13"/>
        <v>1</v>
      </c>
      <c r="R22" s="7">
        <f t="shared" si="14"/>
        <v>4.3030303030303028</v>
      </c>
      <c r="S22" s="7">
        <f t="shared" si="15"/>
        <v>0.99326746524438225</v>
      </c>
      <c r="T22" s="24">
        <v>3</v>
      </c>
    </row>
    <row r="23" spans="1:20" ht="15" customHeight="1" x14ac:dyDescent="0.25">
      <c r="A23" s="20">
        <v>31</v>
      </c>
      <c r="B23" s="25" t="s">
        <v>60</v>
      </c>
      <c r="C23" s="26" t="s">
        <v>61</v>
      </c>
      <c r="D23" s="21"/>
      <c r="E23" s="21"/>
      <c r="F23" s="22">
        <v>102</v>
      </c>
      <c r="G23" s="23">
        <f t="shared" si="8"/>
        <v>0.85</v>
      </c>
      <c r="H23" s="22">
        <v>74</v>
      </c>
      <c r="I23" s="23">
        <f t="shared" si="9"/>
        <v>0.67272727272727273</v>
      </c>
      <c r="J23" s="22">
        <v>106</v>
      </c>
      <c r="K23" s="23">
        <f t="shared" si="10"/>
        <v>0.48181818181818181</v>
      </c>
      <c r="L23" s="22">
        <v>48</v>
      </c>
      <c r="M23" s="23">
        <f t="shared" si="11"/>
        <v>0.48</v>
      </c>
      <c r="N23" s="22">
        <v>75</v>
      </c>
      <c r="O23" s="23">
        <f t="shared" si="12"/>
        <v>0.9375</v>
      </c>
      <c r="P23" s="22">
        <v>190</v>
      </c>
      <c r="Q23" s="23">
        <f t="shared" si="13"/>
        <v>0.76</v>
      </c>
      <c r="R23" s="7">
        <f t="shared" si="14"/>
        <v>4.1820454545454542</v>
      </c>
      <c r="S23" s="7">
        <f t="shared" si="15"/>
        <v>0.96534056133601465</v>
      </c>
      <c r="T23" s="24">
        <v>4</v>
      </c>
    </row>
    <row r="24" spans="1:20" ht="15" customHeight="1" x14ac:dyDescent="0.25">
      <c r="A24" s="20">
        <v>27</v>
      </c>
      <c r="B24" s="35" t="s">
        <v>103</v>
      </c>
      <c r="C24" s="35" t="s">
        <v>57</v>
      </c>
      <c r="F24" s="22">
        <v>109</v>
      </c>
      <c r="G24" s="23">
        <f t="shared" si="8"/>
        <v>0.90833333333333333</v>
      </c>
      <c r="H24" s="22">
        <v>52</v>
      </c>
      <c r="I24" s="23">
        <f t="shared" si="9"/>
        <v>0.47272727272727272</v>
      </c>
      <c r="J24" s="22">
        <v>154</v>
      </c>
      <c r="K24" s="23">
        <f t="shared" si="10"/>
        <v>0.7</v>
      </c>
      <c r="L24" s="22">
        <v>59</v>
      </c>
      <c r="M24" s="23">
        <f t="shared" si="11"/>
        <v>0.59</v>
      </c>
      <c r="N24" s="22">
        <v>59</v>
      </c>
      <c r="O24" s="23">
        <f t="shared" si="12"/>
        <v>0.73750000000000004</v>
      </c>
      <c r="P24" s="22">
        <v>190</v>
      </c>
      <c r="Q24" s="23">
        <f t="shared" si="13"/>
        <v>0.76</v>
      </c>
      <c r="R24" s="7">
        <f t="shared" si="14"/>
        <v>4.1685606060606055</v>
      </c>
      <c r="S24" s="7">
        <f t="shared" si="15"/>
        <v>0.96222785695549529</v>
      </c>
      <c r="T24" s="24">
        <v>5</v>
      </c>
    </row>
    <row r="25" spans="1:20" ht="15" customHeight="1" x14ac:dyDescent="0.25">
      <c r="A25" s="20">
        <v>12</v>
      </c>
      <c r="B25" s="35" t="s">
        <v>37</v>
      </c>
      <c r="C25" s="35" t="s">
        <v>38</v>
      </c>
      <c r="D25" s="38"/>
      <c r="E25" s="38"/>
      <c r="F25" s="22">
        <v>98</v>
      </c>
      <c r="G25" s="23">
        <f t="shared" si="8"/>
        <v>0.81666666666666665</v>
      </c>
      <c r="H25" s="22">
        <v>80</v>
      </c>
      <c r="I25" s="23">
        <f t="shared" si="9"/>
        <v>0.72727272727272729</v>
      </c>
      <c r="J25" s="22">
        <v>54</v>
      </c>
      <c r="K25" s="23">
        <f t="shared" si="10"/>
        <v>0.24545454545454545</v>
      </c>
      <c r="L25" s="22">
        <v>60</v>
      </c>
      <c r="M25" s="23">
        <f t="shared" si="11"/>
        <v>0.6</v>
      </c>
      <c r="N25" s="22">
        <v>75</v>
      </c>
      <c r="O25" s="23">
        <f t="shared" si="12"/>
        <v>0.9375</v>
      </c>
      <c r="P25" s="22">
        <v>200</v>
      </c>
      <c r="Q25" s="23">
        <f t="shared" si="13"/>
        <v>0.8</v>
      </c>
      <c r="R25" s="7">
        <f t="shared" si="14"/>
        <v>4.1268939393939394</v>
      </c>
      <c r="S25" s="7">
        <f t="shared" si="15"/>
        <v>0.95260995016175576</v>
      </c>
      <c r="T25" s="24">
        <v>6</v>
      </c>
    </row>
    <row r="26" spans="1:20" ht="15" customHeight="1" x14ac:dyDescent="0.25">
      <c r="A26" s="20">
        <v>30</v>
      </c>
      <c r="B26" s="35" t="s">
        <v>101</v>
      </c>
      <c r="C26" s="35" t="s">
        <v>56</v>
      </c>
      <c r="D26" s="21"/>
      <c r="E26" s="21"/>
      <c r="F26" s="22">
        <v>102</v>
      </c>
      <c r="G26" s="23">
        <f t="shared" si="8"/>
        <v>0.85</v>
      </c>
      <c r="H26" s="22">
        <v>74</v>
      </c>
      <c r="I26" s="23">
        <f t="shared" si="9"/>
        <v>0.67272727272727273</v>
      </c>
      <c r="J26" s="22">
        <v>75</v>
      </c>
      <c r="K26" s="23">
        <f t="shared" si="10"/>
        <v>0.34090909090909088</v>
      </c>
      <c r="L26" s="22">
        <v>83</v>
      </c>
      <c r="M26" s="23">
        <f t="shared" si="11"/>
        <v>0.83</v>
      </c>
      <c r="N26" s="22">
        <v>55</v>
      </c>
      <c r="O26" s="23">
        <f t="shared" si="12"/>
        <v>0.6875</v>
      </c>
      <c r="P26" s="22">
        <v>170</v>
      </c>
      <c r="Q26" s="23">
        <f t="shared" si="13"/>
        <v>0.68</v>
      </c>
      <c r="R26" s="7">
        <f t="shared" si="14"/>
        <v>4.0611363636363631</v>
      </c>
      <c r="S26" s="7">
        <f t="shared" si="15"/>
        <v>0.93743114453090837</v>
      </c>
      <c r="T26" s="24">
        <v>7</v>
      </c>
    </row>
    <row r="27" spans="1:20" ht="15" customHeight="1" x14ac:dyDescent="0.25">
      <c r="A27" s="20">
        <v>23</v>
      </c>
      <c r="B27" s="35" t="s">
        <v>22</v>
      </c>
      <c r="C27" s="35" t="s">
        <v>104</v>
      </c>
      <c r="D27" s="35"/>
      <c r="E27" s="35"/>
      <c r="F27" s="22">
        <v>96</v>
      </c>
      <c r="G27" s="23">
        <f t="shared" si="8"/>
        <v>0.8</v>
      </c>
      <c r="H27" s="22">
        <v>92</v>
      </c>
      <c r="I27" s="23">
        <f t="shared" si="9"/>
        <v>0.83636363636363631</v>
      </c>
      <c r="J27" s="22">
        <v>38</v>
      </c>
      <c r="K27" s="23">
        <f t="shared" si="10"/>
        <v>0.17272727272727273</v>
      </c>
      <c r="L27" s="22">
        <v>62</v>
      </c>
      <c r="M27" s="23">
        <f t="shared" si="11"/>
        <v>0.62</v>
      </c>
      <c r="N27" s="22">
        <v>50</v>
      </c>
      <c r="O27" s="23">
        <f t="shared" si="12"/>
        <v>0.625</v>
      </c>
      <c r="P27" s="22">
        <v>170</v>
      </c>
      <c r="Q27" s="23">
        <f t="shared" si="13"/>
        <v>0.68</v>
      </c>
      <c r="R27" s="7">
        <f t="shared" si="14"/>
        <v>3.7340909090909093</v>
      </c>
      <c r="S27" s="7">
        <f t="shared" si="15"/>
        <v>0.86193931975168325</v>
      </c>
      <c r="T27" s="24">
        <v>8</v>
      </c>
    </row>
    <row r="28" spans="1:20" x14ac:dyDescent="0.25">
      <c r="A28" s="20">
        <v>21</v>
      </c>
      <c r="B28" s="35" t="s">
        <v>93</v>
      </c>
      <c r="C28" s="35" t="s">
        <v>100</v>
      </c>
      <c r="D28" s="27"/>
      <c r="E28" s="27"/>
      <c r="F28" s="22">
        <v>107</v>
      </c>
      <c r="G28" s="23">
        <f t="shared" si="8"/>
        <v>0.89166666666666672</v>
      </c>
      <c r="H28" s="22">
        <v>63</v>
      </c>
      <c r="I28" s="23">
        <f t="shared" si="9"/>
        <v>0.57272727272727275</v>
      </c>
      <c r="J28" s="22">
        <v>42</v>
      </c>
      <c r="K28" s="23">
        <f t="shared" si="10"/>
        <v>0.19090909090909092</v>
      </c>
      <c r="L28" s="22">
        <v>57</v>
      </c>
      <c r="M28" s="23">
        <f t="shared" si="11"/>
        <v>0.56999999999999995</v>
      </c>
      <c r="N28" s="22">
        <v>70</v>
      </c>
      <c r="O28" s="23">
        <f t="shared" si="12"/>
        <v>0.875</v>
      </c>
      <c r="P28" s="22">
        <v>150</v>
      </c>
      <c r="Q28" s="23">
        <f t="shared" si="13"/>
        <v>0.6</v>
      </c>
      <c r="R28" s="7">
        <f t="shared" si="14"/>
        <v>3.7003030303030302</v>
      </c>
      <c r="S28" s="7">
        <f t="shared" ref="S28:S30" si="16">R28/$R$20</f>
        <v>0.85414007169712336</v>
      </c>
      <c r="T28" s="24">
        <v>9</v>
      </c>
    </row>
    <row r="29" spans="1:20" x14ac:dyDescent="0.25">
      <c r="A29" s="20">
        <v>15</v>
      </c>
      <c r="B29" s="35" t="s">
        <v>102</v>
      </c>
      <c r="C29" s="35" t="s">
        <v>52</v>
      </c>
      <c r="F29" s="22">
        <v>100</v>
      </c>
      <c r="G29" s="23">
        <f t="shared" si="8"/>
        <v>0.83333333333333337</v>
      </c>
      <c r="H29" s="22">
        <v>33</v>
      </c>
      <c r="I29" s="23">
        <f t="shared" si="9"/>
        <v>0.3</v>
      </c>
      <c r="J29" s="22">
        <v>45</v>
      </c>
      <c r="K29" s="23">
        <f t="shared" si="10"/>
        <v>0.20454545454545456</v>
      </c>
      <c r="L29" s="22">
        <v>73</v>
      </c>
      <c r="M29" s="23">
        <f t="shared" si="11"/>
        <v>0.73</v>
      </c>
      <c r="N29" s="22">
        <v>62</v>
      </c>
      <c r="O29" s="23">
        <f t="shared" si="12"/>
        <v>0.77500000000000002</v>
      </c>
      <c r="P29" s="22">
        <v>170</v>
      </c>
      <c r="Q29" s="23">
        <f t="shared" si="13"/>
        <v>0.68</v>
      </c>
      <c r="R29" s="7">
        <f t="shared" si="14"/>
        <v>3.5228787878787879</v>
      </c>
      <c r="S29" s="7">
        <f t="shared" si="16"/>
        <v>0.81318527585905398</v>
      </c>
      <c r="T29" s="24">
        <v>10</v>
      </c>
    </row>
    <row r="30" spans="1:20" x14ac:dyDescent="0.25">
      <c r="A30" s="20">
        <v>1</v>
      </c>
      <c r="B30" s="35" t="s">
        <v>93</v>
      </c>
      <c r="C30" s="35" t="s">
        <v>53</v>
      </c>
      <c r="D30" s="27"/>
      <c r="E30" s="27"/>
      <c r="F30" s="22">
        <v>85</v>
      </c>
      <c r="G30" s="23">
        <f t="shared" si="8"/>
        <v>0.70833333333333337</v>
      </c>
      <c r="H30" s="22">
        <v>57</v>
      </c>
      <c r="I30" s="23">
        <f t="shared" si="9"/>
        <v>0.51818181818181819</v>
      </c>
      <c r="J30" s="22">
        <v>69</v>
      </c>
      <c r="K30" s="23">
        <f t="shared" si="10"/>
        <v>0.31363636363636366</v>
      </c>
      <c r="L30" s="22">
        <v>51</v>
      </c>
      <c r="M30" s="23">
        <f t="shared" si="11"/>
        <v>0.51</v>
      </c>
      <c r="N30" s="22">
        <v>20</v>
      </c>
      <c r="O30" s="23">
        <f t="shared" si="12"/>
        <v>0.25</v>
      </c>
      <c r="P30" s="22">
        <v>10</v>
      </c>
      <c r="Q30" s="23">
        <f t="shared" si="13"/>
        <v>0.04</v>
      </c>
      <c r="R30" s="7">
        <f t="shared" si="14"/>
        <v>2.3401515151515153</v>
      </c>
      <c r="S30" s="7">
        <f t="shared" si="16"/>
        <v>0.54017661974293962</v>
      </c>
      <c r="T30" s="24">
        <v>11</v>
      </c>
    </row>
    <row r="31" spans="1:20" ht="15.75" x14ac:dyDescent="0.25">
      <c r="A31" s="20"/>
      <c r="B31" s="5"/>
      <c r="C31" s="5"/>
      <c r="D31" s="21"/>
      <c r="E31" s="21"/>
      <c r="F31" s="47" t="s">
        <v>90</v>
      </c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7"/>
      <c r="S31" s="7"/>
      <c r="T31" s="24"/>
    </row>
    <row r="32" spans="1:20" x14ac:dyDescent="0.25">
      <c r="A32" s="13" t="s">
        <v>81</v>
      </c>
      <c r="B32" s="14" t="s">
        <v>15</v>
      </c>
      <c r="C32" s="14" t="s">
        <v>16</v>
      </c>
      <c r="D32" s="15" t="s">
        <v>82</v>
      </c>
      <c r="E32" s="15" t="s">
        <v>83</v>
      </c>
      <c r="F32" s="16" t="s">
        <v>84</v>
      </c>
      <c r="G32" s="16" t="s">
        <v>17</v>
      </c>
      <c r="H32" s="17" t="s">
        <v>84</v>
      </c>
      <c r="I32" s="17" t="s">
        <v>17</v>
      </c>
      <c r="J32" s="16" t="s">
        <v>84</v>
      </c>
      <c r="K32" s="16" t="s">
        <v>17</v>
      </c>
      <c r="L32" s="17" t="s">
        <v>84</v>
      </c>
      <c r="M32" s="17" t="s">
        <v>17</v>
      </c>
      <c r="N32" s="16" t="s">
        <v>84</v>
      </c>
      <c r="O32" s="16" t="s">
        <v>17</v>
      </c>
      <c r="P32" s="17" t="s">
        <v>84</v>
      </c>
      <c r="Q32" s="17" t="s">
        <v>17</v>
      </c>
      <c r="R32" s="18" t="s">
        <v>17</v>
      </c>
      <c r="S32" s="18" t="s">
        <v>85</v>
      </c>
      <c r="T32" s="19" t="s">
        <v>86</v>
      </c>
    </row>
    <row r="33" spans="1:21" x14ac:dyDescent="0.25">
      <c r="A33" s="20">
        <v>13</v>
      </c>
      <c r="B33" s="35" t="s">
        <v>58</v>
      </c>
      <c r="C33" s="35" t="s">
        <v>67</v>
      </c>
      <c r="D33" s="21"/>
      <c r="E33" s="21"/>
      <c r="F33" s="22">
        <v>108</v>
      </c>
      <c r="G33" s="23">
        <f>(F33/120)</f>
        <v>0.9</v>
      </c>
      <c r="H33" s="22">
        <v>80</v>
      </c>
      <c r="I33" s="23">
        <f>(H33/110)</f>
        <v>0.72727272727272729</v>
      </c>
      <c r="J33" s="22">
        <v>66</v>
      </c>
      <c r="K33" s="23">
        <f>(J33/220)</f>
        <v>0.3</v>
      </c>
      <c r="L33" s="22">
        <v>98</v>
      </c>
      <c r="M33" s="23">
        <f>(L33/100)</f>
        <v>0.98</v>
      </c>
      <c r="N33" s="22">
        <v>80</v>
      </c>
      <c r="O33" s="23">
        <f>(N33/80)</f>
        <v>1</v>
      </c>
      <c r="P33" s="22">
        <v>70</v>
      </c>
      <c r="Q33" s="23">
        <f>(P33/100)</f>
        <v>0.7</v>
      </c>
      <c r="R33" s="7">
        <f>G33+I33+K33+M33+O33+Q33</f>
        <v>4.6072727272727274</v>
      </c>
      <c r="S33" s="7">
        <f>R33/$R$33</f>
        <v>1</v>
      </c>
      <c r="T33" s="24">
        <v>1</v>
      </c>
      <c r="U33" t="s">
        <v>91</v>
      </c>
    </row>
    <row r="34" spans="1:21" x14ac:dyDescent="0.25">
      <c r="A34" s="20">
        <v>22</v>
      </c>
      <c r="B34" s="35" t="s">
        <v>22</v>
      </c>
      <c r="C34" s="35" t="s">
        <v>68</v>
      </c>
      <c r="D34" s="21"/>
      <c r="E34" s="21"/>
      <c r="F34" s="22">
        <v>97</v>
      </c>
      <c r="G34" s="23">
        <f>(F34/120)</f>
        <v>0.80833333333333335</v>
      </c>
      <c r="H34" s="22">
        <v>61</v>
      </c>
      <c r="I34" s="23">
        <f>(H34/110)</f>
        <v>0.55454545454545456</v>
      </c>
      <c r="J34" s="22">
        <v>45</v>
      </c>
      <c r="K34" s="23">
        <f>(J34/220)</f>
        <v>0.20454545454545456</v>
      </c>
      <c r="L34" s="22">
        <v>93</v>
      </c>
      <c r="M34" s="23">
        <f>(L34/100)</f>
        <v>0.93</v>
      </c>
      <c r="N34" s="22">
        <v>61</v>
      </c>
      <c r="O34" s="23">
        <f>(N34/80)</f>
        <v>0.76249999999999996</v>
      </c>
      <c r="P34" s="22">
        <v>45</v>
      </c>
      <c r="Q34" s="23">
        <f>(P34/100)</f>
        <v>0.45</v>
      </c>
      <c r="R34" s="7">
        <f>G34+I34+K34+M34+O34+Q34</f>
        <v>3.7099242424242425</v>
      </c>
      <c r="S34" s="7">
        <f>R34/$R$33</f>
        <v>0.80523217574322548</v>
      </c>
      <c r="T34" s="24">
        <v>2</v>
      </c>
      <c r="U34" t="s">
        <v>91</v>
      </c>
    </row>
    <row r="35" spans="1:21" x14ac:dyDescent="0.25">
      <c r="A35" s="20">
        <v>18</v>
      </c>
      <c r="B35" s="35" t="s">
        <v>66</v>
      </c>
      <c r="C35" s="35" t="s">
        <v>50</v>
      </c>
      <c r="D35" s="21"/>
      <c r="E35" s="21"/>
      <c r="F35" s="22">
        <v>106</v>
      </c>
      <c r="G35" s="23">
        <f>(F35/120)</f>
        <v>0.8833333333333333</v>
      </c>
      <c r="H35" s="22">
        <v>38</v>
      </c>
      <c r="I35" s="23">
        <f>(H35/110)</f>
        <v>0.34545454545454546</v>
      </c>
      <c r="J35" s="22">
        <v>85</v>
      </c>
      <c r="K35" s="23">
        <f>(J35/220)</f>
        <v>0.38636363636363635</v>
      </c>
      <c r="L35" s="22">
        <v>74</v>
      </c>
      <c r="M35" s="23">
        <f>(L35/100)</f>
        <v>0.74</v>
      </c>
      <c r="N35" s="22">
        <v>56</v>
      </c>
      <c r="O35" s="23">
        <f>(N35/80)</f>
        <v>0.7</v>
      </c>
      <c r="P35" s="22">
        <v>25</v>
      </c>
      <c r="Q35" s="23">
        <f>(P35/100)</f>
        <v>0.25</v>
      </c>
      <c r="R35" s="7">
        <f>G35+I35+K35+M35+O35+Q35</f>
        <v>3.3051515151515156</v>
      </c>
      <c r="S35" s="7">
        <f>R35/$R$33</f>
        <v>0.71737700605103927</v>
      </c>
      <c r="T35" s="24">
        <v>3</v>
      </c>
      <c r="U35" t="s">
        <v>91</v>
      </c>
    </row>
    <row r="36" spans="1:21" x14ac:dyDescent="0.25">
      <c r="A36" s="20">
        <v>17</v>
      </c>
      <c r="B36" s="35" t="s">
        <v>20</v>
      </c>
      <c r="C36" s="35" t="s">
        <v>31</v>
      </c>
      <c r="D36" s="21"/>
      <c r="E36" s="21"/>
      <c r="F36" s="22">
        <v>90</v>
      </c>
      <c r="G36" s="23">
        <f>(F36/120)</f>
        <v>0.75</v>
      </c>
      <c r="H36" s="22">
        <v>27</v>
      </c>
      <c r="I36" s="23">
        <f>(H36/110)</f>
        <v>0.24545454545454545</v>
      </c>
      <c r="J36" s="22">
        <v>65</v>
      </c>
      <c r="K36" s="23">
        <f>(J36/220)</f>
        <v>0.29545454545454547</v>
      </c>
      <c r="L36" s="22">
        <v>95</v>
      </c>
      <c r="M36" s="23">
        <f>(L36/100)</f>
        <v>0.95</v>
      </c>
      <c r="N36" s="22">
        <v>38</v>
      </c>
      <c r="O36" s="23">
        <f>(N36/80)</f>
        <v>0.47499999999999998</v>
      </c>
      <c r="P36" s="22">
        <v>25</v>
      </c>
      <c r="Q36" s="23">
        <f>(P36/100)</f>
        <v>0.25</v>
      </c>
      <c r="R36" s="7">
        <f>G36+I36+K36+M36+O36+Q36</f>
        <v>2.9659090909090913</v>
      </c>
      <c r="S36" s="7">
        <f>R36/$R$33</f>
        <v>0.64374506708760859</v>
      </c>
      <c r="T36" s="24">
        <v>4</v>
      </c>
      <c r="U36" t="s">
        <v>91</v>
      </c>
    </row>
  </sheetData>
  <sortState ref="A20:S30">
    <sortCondition descending="1" ref="R20:R30"/>
  </sortState>
  <mergeCells count="12">
    <mergeCell ref="R2:T2"/>
    <mergeCell ref="F18:Q18"/>
    <mergeCell ref="F31:Q31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295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7</vt:i4>
      </vt:variant>
    </vt:vector>
  </HeadingPairs>
  <TitlesOfParts>
    <vt:vector size="13" baseType="lpstr">
      <vt:lpstr>Průběžné výsledky</vt:lpstr>
      <vt:lpstr>IV. Varnsdorf</vt:lpstr>
      <vt:lpstr>Žalany V.</vt:lpstr>
      <vt:lpstr>VI. Varnsdorf</vt:lpstr>
      <vt:lpstr>VII. Nečichy</vt:lpstr>
      <vt:lpstr>VIII. Skalice</vt:lpstr>
      <vt:lpstr>'VI. Varnsdorf'!_FilterDatabase_0</vt:lpstr>
      <vt:lpstr>'VII. Nečichy'!_FilterDatabase_0</vt:lpstr>
      <vt:lpstr>'VI. Varnsdorf'!_FilterDatabase_0_0</vt:lpstr>
      <vt:lpstr>'VII. Nečichy'!_FilterDatabase_0_0</vt:lpstr>
      <vt:lpstr>'VI. Varnsdorf'!_FiltrDatabaze</vt:lpstr>
      <vt:lpstr>'VII. Nečichy'!_FiltrDatabaze</vt:lpstr>
      <vt:lpstr>'Průběžné výsledky'!Excel_BuiltIn__FilterDatabase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Jaroslav Hlavata</dc:creator>
  <dc:description/>
  <cp:lastModifiedBy>Tomáš Křemenák</cp:lastModifiedBy>
  <cp:revision>30</cp:revision>
  <cp:lastPrinted>2020-06-13T10:58:42Z</cp:lastPrinted>
  <dcterms:created xsi:type="dcterms:W3CDTF">2020-05-18T13:54:18Z</dcterms:created>
  <dcterms:modified xsi:type="dcterms:W3CDTF">2021-10-19T10:07:59Z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