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Průběžné výsledky" sheetId="1" r:id="rId1"/>
    <sheet name="I. kolo Žalany " sheetId="2" r:id="rId2"/>
    <sheet name="II.kolo Varnsdorf" sheetId="3" r:id="rId3"/>
    <sheet name="III. kolo Nečichy" sheetId="4" r:id="rId4"/>
    <sheet name="IV. kole Skalice" sheetId="5" r:id="rId5"/>
    <sheet name="V. Žalany" sheetId="6" r:id="rId6"/>
    <sheet name="VI. Skalice" sheetId="7" r:id="rId7"/>
    <sheet name="VII. kolo Nečichy" sheetId="8" r:id="rId8"/>
    <sheet name="Varnsdorf Finále" sheetId="9" r:id="rId9"/>
  </sheets>
  <definedNames>
    <definedName name="Excel_BuiltIn__FilterDatabase" localSheetId="1">'I. kolo Žalany '!$A$29:$S$29</definedName>
    <definedName name="Excel_BuiltIn__FilterDatabase" localSheetId="0">'Průběžné výsledky'!$A$29:$N$37</definedName>
  </definedNames>
  <calcPr fullCalcOnLoad="1"/>
</workbook>
</file>

<file path=xl/sharedStrings.xml><?xml version="1.0" encoding="utf-8"?>
<sst xmlns="http://schemas.openxmlformats.org/spreadsheetml/2006/main" count="869" uniqueCount="101">
  <si>
    <t>Výsledky jednotlivých kol - jednoranky</t>
  </si>
  <si>
    <t>Počítané výsledky</t>
  </si>
  <si>
    <t>1. kolo</t>
  </si>
  <si>
    <t>2. kolo</t>
  </si>
  <si>
    <t>3. kolo</t>
  </si>
  <si>
    <t>4. kolo</t>
  </si>
  <si>
    <t>5. kolo</t>
  </si>
  <si>
    <t>6. kolo</t>
  </si>
  <si>
    <t>7. kolo</t>
  </si>
  <si>
    <t>8. kolo</t>
  </si>
  <si>
    <t>Max 1</t>
  </si>
  <si>
    <t xml:space="preserve">Max 2 </t>
  </si>
  <si>
    <t>Max 3</t>
  </si>
  <si>
    <t>Celkem</t>
  </si>
  <si>
    <t>Pořadí</t>
  </si>
  <si>
    <t>Jméno</t>
  </si>
  <si>
    <t>Příjmení</t>
  </si>
  <si>
    <t>%</t>
  </si>
  <si>
    <t>Tomáš</t>
  </si>
  <si>
    <t>Křemenák</t>
  </si>
  <si>
    <t>Štěpán</t>
  </si>
  <si>
    <t>Ševců</t>
  </si>
  <si>
    <t>Pavel</t>
  </si>
  <si>
    <t>Jindra</t>
  </si>
  <si>
    <t>Jaroslav</t>
  </si>
  <si>
    <t>Hlavata</t>
  </si>
  <si>
    <t>Jiří</t>
  </si>
  <si>
    <t>Pechoušek</t>
  </si>
  <si>
    <t>Horký</t>
  </si>
  <si>
    <t>Jan</t>
  </si>
  <si>
    <t>Bálek</t>
  </si>
  <si>
    <t>Nikodém</t>
  </si>
  <si>
    <t>Havner</t>
  </si>
  <si>
    <t>Zbyněk</t>
  </si>
  <si>
    <t>Linka</t>
  </si>
  <si>
    <t>Václav</t>
  </si>
  <si>
    <t>Suchánek</t>
  </si>
  <si>
    <t>Kvoch</t>
  </si>
  <si>
    <t>Novotný</t>
  </si>
  <si>
    <t>Petr</t>
  </si>
  <si>
    <t>Petřík</t>
  </si>
  <si>
    <t>Jaromír</t>
  </si>
  <si>
    <t>Punčochář</t>
  </si>
  <si>
    <t>Čengery</t>
  </si>
  <si>
    <t>Michal</t>
  </si>
  <si>
    <t>Tuček</t>
  </si>
  <si>
    <t>Aleš</t>
  </si>
  <si>
    <t>Nepivoda</t>
  </si>
  <si>
    <t>Grunt</t>
  </si>
  <si>
    <t>Výsledky jednotlivých kol - opakovačky&amp;samonabíjecí</t>
  </si>
  <si>
    <t>Balík</t>
  </si>
  <si>
    <t>Milan</t>
  </si>
  <si>
    <t>Bláha</t>
  </si>
  <si>
    <t>Ladislav</t>
  </si>
  <si>
    <t>Kalach</t>
  </si>
  <si>
    <t>Kodera</t>
  </si>
  <si>
    <t>Prepletaný</t>
  </si>
  <si>
    <t>Šilhán</t>
  </si>
  <si>
    <t>Roman</t>
  </si>
  <si>
    <t>Svoboda</t>
  </si>
  <si>
    <t>Šeba</t>
  </si>
  <si>
    <t>Škop</t>
  </si>
  <si>
    <t>Přibyl</t>
  </si>
  <si>
    <t>Josef</t>
  </si>
  <si>
    <t>Badl</t>
  </si>
  <si>
    <t>Touš</t>
  </si>
  <si>
    <t>Iveta</t>
  </si>
  <si>
    <t>Drtinová</t>
  </si>
  <si>
    <t>Sýkora</t>
  </si>
  <si>
    <t xml:space="preserve">Michal </t>
  </si>
  <si>
    <t>Bezek</t>
  </si>
  <si>
    <t>Bernard</t>
  </si>
  <si>
    <t>David</t>
  </si>
  <si>
    <t>Jedinák</t>
  </si>
  <si>
    <t>Výsledky jednotlivých položek - jednoranky</t>
  </si>
  <si>
    <t>Osobní údaje střelce</t>
  </si>
  <si>
    <t>1 bobr</t>
  </si>
  <si>
    <t>2 rukojmí 2011</t>
  </si>
  <si>
    <t>3 kolečka</t>
  </si>
  <si>
    <t>4 vleže bez opory</t>
  </si>
  <si>
    <t>5 rukojmí v oknech</t>
  </si>
  <si>
    <t>6 špejle</t>
  </si>
  <si>
    <t>Výsledky</t>
  </si>
  <si>
    <t>Start.č.</t>
  </si>
  <si>
    <t>SSK</t>
  </si>
  <si>
    <t>Vybavení</t>
  </si>
  <si>
    <t>b</t>
  </si>
  <si>
    <t>pořadí</t>
  </si>
  <si>
    <t>Výsledky jednotlivých položek - opakovačky</t>
  </si>
  <si>
    <t xml:space="preserve">Jan </t>
  </si>
  <si>
    <t xml:space="preserve">Jiří </t>
  </si>
  <si>
    <t>HaVner</t>
  </si>
  <si>
    <t xml:space="preserve">Tomáš </t>
  </si>
  <si>
    <t xml:space="preserve">Štěpán </t>
  </si>
  <si>
    <t xml:space="preserve">David </t>
  </si>
  <si>
    <t xml:space="preserve">Milan </t>
  </si>
  <si>
    <t xml:space="preserve">Pavel </t>
  </si>
  <si>
    <t>Jarmonír</t>
  </si>
  <si>
    <t>Bendl</t>
  </si>
  <si>
    <t xml:space="preserve">Václav </t>
  </si>
  <si>
    <t>,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</si>
</sst>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 %"/>
    <numFmt numFmtId="165" formatCode="0.00\ %"/>
    <numFmt numFmtId="166" formatCode="0.0%"/>
  </numFmts>
  <fonts count="52">
    <font>
      <sz val="11"/>
      <color indexed="8"/>
      <name val="Calibri"/>
      <family val="2"/>
    </font>
    <font>
      <sz val="10"/>
      <name val="Arial"/>
      <family val="0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1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name val="Arial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37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9" fillId="27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5" fillId="28" borderId="6" applyNumberFormat="0" applyAlignment="0" applyProtection="0"/>
    <xf numFmtId="0" fontId="0" fillId="30" borderId="7" applyNumberFormat="0" applyFont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45" fillId="0" borderId="8" applyNumberFormat="0" applyFill="0" applyAlignment="0" applyProtection="0"/>
    <xf numFmtId="0" fontId="46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  <xf numFmtId="0" fontId="49" fillId="33" borderId="9" applyNumberFormat="0" applyAlignment="0" applyProtection="0"/>
    <xf numFmtId="0" fontId="50" fillId="33" borderId="10" applyNumberFormat="0" applyAlignment="0" applyProtection="0"/>
    <xf numFmtId="0" fontId="5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58">
      <alignment/>
      <protection/>
    </xf>
    <xf numFmtId="0" fontId="13" fillId="22" borderId="11" xfId="58" applyFont="1" applyFill="1" applyBorder="1" applyAlignment="1">
      <alignment horizontal="center"/>
      <protection/>
    </xf>
    <xf numFmtId="0" fontId="13" fillId="40" borderId="11" xfId="58" applyFont="1" applyFill="1" applyBorder="1" applyAlignment="1">
      <alignment horizontal="center"/>
      <protection/>
    </xf>
    <xf numFmtId="0" fontId="13" fillId="41" borderId="11" xfId="58" applyFont="1" applyFill="1" applyBorder="1" applyAlignment="1">
      <alignment horizontal="left"/>
      <protection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165" fontId="15" fillId="0" borderId="11" xfId="58" applyNumberFormat="1" applyFont="1" applyFill="1" applyBorder="1">
      <alignment/>
      <protection/>
    </xf>
    <xf numFmtId="1" fontId="16" fillId="0" borderId="11" xfId="62" applyNumberFormat="1" applyFont="1" applyFill="1" applyBorder="1" applyAlignment="1" applyProtection="1">
      <alignment horizontal="center"/>
      <protection/>
    </xf>
    <xf numFmtId="0" fontId="0" fillId="0" borderId="11" xfId="58" applyFont="1" applyBorder="1">
      <alignment/>
      <protection/>
    </xf>
    <xf numFmtId="0" fontId="0" fillId="0" borderId="11" xfId="58" applyFont="1" applyFill="1" applyBorder="1">
      <alignment/>
      <protection/>
    </xf>
    <xf numFmtId="165" fontId="15" fillId="0" borderId="11" xfId="58" applyNumberFormat="1" applyFont="1" applyFill="1" applyBorder="1" applyAlignment="1">
      <alignment horizontal="right"/>
      <protection/>
    </xf>
    <xf numFmtId="165" fontId="15" fillId="0" borderId="11" xfId="0" applyNumberFormat="1" applyFont="1" applyFill="1" applyBorder="1" applyAlignment="1">
      <alignment/>
    </xf>
    <xf numFmtId="165" fontId="15" fillId="0" borderId="11" xfId="61" applyNumberFormat="1" applyFont="1" applyFill="1" applyBorder="1" applyAlignment="1" applyProtection="1">
      <alignment/>
      <protection/>
    </xf>
    <xf numFmtId="0" fontId="17" fillId="42" borderId="12" xfId="0" applyFont="1" applyFill="1" applyBorder="1" applyAlignment="1">
      <alignment horizontal="center"/>
    </xf>
    <xf numFmtId="0" fontId="13" fillId="41" borderId="11" xfId="0" applyFont="1" applyFill="1" applyBorder="1" applyAlignment="1">
      <alignment horizontal="left"/>
    </xf>
    <xf numFmtId="0" fontId="17" fillId="41" borderId="11" xfId="0" applyFont="1" applyFill="1" applyBorder="1" applyAlignment="1">
      <alignment horizontal="left"/>
    </xf>
    <xf numFmtId="0" fontId="13" fillId="43" borderId="11" xfId="0" applyFont="1" applyFill="1" applyBorder="1" applyAlignment="1">
      <alignment horizontal="center"/>
    </xf>
    <xf numFmtId="0" fontId="13" fillId="44" borderId="11" xfId="0" applyFont="1" applyFill="1" applyBorder="1" applyAlignment="1">
      <alignment horizontal="center"/>
    </xf>
    <xf numFmtId="0" fontId="13" fillId="40" borderId="11" xfId="0" applyFont="1" applyFill="1" applyBorder="1" applyAlignment="1">
      <alignment horizontal="center"/>
    </xf>
    <xf numFmtId="0" fontId="13" fillId="42" borderId="13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8" fillId="0" borderId="11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166" fontId="15" fillId="0" borderId="11" xfId="61" applyNumberFormat="1" applyFont="1" applyFill="1" applyBorder="1" applyAlignment="1" applyProtection="1">
      <alignment/>
      <protection/>
    </xf>
    <xf numFmtId="0" fontId="13" fillId="0" borderId="13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16" fillId="0" borderId="11" xfId="0" applyFont="1" applyFill="1" applyBorder="1" applyAlignment="1">
      <alignment/>
    </xf>
    <xf numFmtId="0" fontId="17" fillId="0" borderId="14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165" fontId="15" fillId="45" borderId="11" xfId="0" applyNumberFormat="1" applyFont="1" applyFill="1" applyBorder="1" applyAlignment="1">
      <alignment/>
    </xf>
    <xf numFmtId="0" fontId="13" fillId="46" borderId="16" xfId="58" applyFont="1" applyFill="1" applyBorder="1" applyAlignment="1">
      <alignment horizontal="center" vertical="center"/>
      <protection/>
    </xf>
    <xf numFmtId="0" fontId="13" fillId="42" borderId="11" xfId="58" applyFont="1" applyFill="1" applyBorder="1" applyAlignment="1">
      <alignment horizontal="center" vertical="center"/>
      <protection/>
    </xf>
    <xf numFmtId="0" fontId="13" fillId="46" borderId="17" xfId="58" applyFont="1" applyFill="1" applyBorder="1" applyAlignment="1">
      <alignment horizontal="center" vertical="center"/>
      <protection/>
    </xf>
    <xf numFmtId="0" fontId="14" fillId="44" borderId="18" xfId="58" applyFont="1" applyFill="1" applyBorder="1" applyAlignment="1">
      <alignment horizontal="center" vertical="center"/>
      <protection/>
    </xf>
    <xf numFmtId="0" fontId="14" fillId="44" borderId="11" xfId="58" applyFont="1" applyFill="1" applyBorder="1" applyAlignment="1">
      <alignment horizontal="center" vertical="center"/>
      <protection/>
    </xf>
    <xf numFmtId="0" fontId="14" fillId="44" borderId="19" xfId="58" applyFont="1" applyFill="1" applyBorder="1" applyAlignment="1">
      <alignment horizontal="center" vertical="center"/>
      <protection/>
    </xf>
    <xf numFmtId="0" fontId="14" fillId="44" borderId="20" xfId="58" applyFont="1" applyFill="1" applyBorder="1" applyAlignment="1">
      <alignment horizontal="center" vertical="center"/>
      <protection/>
    </xf>
    <xf numFmtId="14" fontId="13" fillId="47" borderId="21" xfId="0" applyNumberFormat="1" applyFont="1" applyFill="1" applyBorder="1" applyAlignment="1">
      <alignment horizontal="center" vertical="center"/>
    </xf>
    <xf numFmtId="14" fontId="13" fillId="48" borderId="21" xfId="0" applyNumberFormat="1" applyFont="1" applyFill="1" applyBorder="1" applyAlignment="1">
      <alignment horizontal="center" vertical="center"/>
    </xf>
    <xf numFmtId="0" fontId="13" fillId="49" borderId="22" xfId="0" applyFont="1" applyFill="1" applyBorder="1" applyAlignment="1">
      <alignment horizontal="center"/>
    </xf>
    <xf numFmtId="0" fontId="14" fillId="44" borderId="23" xfId="0" applyFont="1" applyFill="1" applyBorder="1" applyAlignment="1">
      <alignment horizontal="center" vertical="center"/>
    </xf>
    <xf numFmtId="0" fontId="13" fillId="46" borderId="24" xfId="0" applyFont="1" applyFill="1" applyBorder="1" applyAlignment="1">
      <alignment horizontal="center" vertical="center"/>
    </xf>
    <xf numFmtId="0" fontId="13" fillId="46" borderId="25" xfId="0" applyFont="1" applyFill="1" applyBorder="1" applyAlignment="1">
      <alignment horizontal="center" vertical="center"/>
    </xf>
  </cellXfs>
  <cellStyles count="6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ccent" xfId="33"/>
    <cellStyle name="Accent 1" xfId="34"/>
    <cellStyle name="Accent 2" xfId="35"/>
    <cellStyle name="Accent 3" xfId="36"/>
    <cellStyle name="Bad" xfId="37"/>
    <cellStyle name="Celkem" xfId="38"/>
    <cellStyle name="Comma" xfId="39"/>
    <cellStyle name="Comma [0]" xfId="40"/>
    <cellStyle name="Error" xfId="41"/>
    <cellStyle name="Footnote" xfId="42"/>
    <cellStyle name="Good" xfId="43"/>
    <cellStyle name="Heading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al" xfId="56"/>
    <cellStyle name="Neutrální" xfId="57"/>
    <cellStyle name="Normální 2" xfId="58"/>
    <cellStyle name="Note" xfId="59"/>
    <cellStyle name="Poznámka" xfId="60"/>
    <cellStyle name="Percent" xfId="61"/>
    <cellStyle name="Procenta 2" xfId="62"/>
    <cellStyle name="Propojená buňka" xfId="63"/>
    <cellStyle name="Správně" xfId="64"/>
    <cellStyle name="Status" xfId="65"/>
    <cellStyle name="Text" xfId="66"/>
    <cellStyle name="Text upozornění" xfId="67"/>
    <cellStyle name="Vstup" xfId="68"/>
    <cellStyle name="Výpočet" xfId="69"/>
    <cellStyle name="Výstup" xfId="70"/>
    <cellStyle name="Vysvětlující text" xfId="71"/>
    <cellStyle name="Warning" xfId="72"/>
    <cellStyle name="Zvýraznění 1" xfId="73"/>
    <cellStyle name="Zvýraznění 2" xfId="74"/>
    <cellStyle name="Zvýraznění 3" xfId="75"/>
    <cellStyle name="Zvýraznění 4" xfId="76"/>
    <cellStyle name="Zvýraznění 5" xfId="77"/>
    <cellStyle name="Zvýraznění 6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="130" zoomScaleNormal="130" zoomScalePageLayoutView="0" workbookViewId="0" topLeftCell="A24">
      <selection activeCell="Q37" sqref="Q37"/>
    </sheetView>
  </sheetViews>
  <sheetFormatPr defaultColWidth="9.140625" defaultRowHeight="15"/>
  <cols>
    <col min="1" max="1" width="9.57421875" style="1" customWidth="1"/>
    <col min="2" max="2" width="12.28125" style="1" customWidth="1"/>
    <col min="3" max="16384" width="9.140625" style="1" customWidth="1"/>
  </cols>
  <sheetData>
    <row r="1" spans="1:13" ht="15.75">
      <c r="A1" s="35"/>
      <c r="B1" s="35"/>
      <c r="C1" s="36" t="s">
        <v>0</v>
      </c>
      <c r="D1" s="36"/>
      <c r="E1" s="36"/>
      <c r="F1" s="36"/>
      <c r="G1" s="36"/>
      <c r="H1" s="36"/>
      <c r="I1" s="36"/>
      <c r="J1" s="36"/>
      <c r="K1" s="37" t="s">
        <v>1</v>
      </c>
      <c r="L1" s="37"/>
      <c r="M1" s="37"/>
    </row>
    <row r="2" spans="1:15" ht="15">
      <c r="A2" s="33"/>
      <c r="B2" s="33"/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3" t="s">
        <v>13</v>
      </c>
      <c r="O2" s="34" t="s">
        <v>14</v>
      </c>
    </row>
    <row r="3" spans="1:15" ht="15">
      <c r="A3" s="4" t="s">
        <v>15</v>
      </c>
      <c r="B3" s="4" t="s">
        <v>16</v>
      </c>
      <c r="C3" s="2" t="s">
        <v>17</v>
      </c>
      <c r="D3" s="2" t="s">
        <v>17</v>
      </c>
      <c r="E3" s="2" t="s">
        <v>17</v>
      </c>
      <c r="F3" s="2" t="s">
        <v>17</v>
      </c>
      <c r="G3" s="2" t="s">
        <v>17</v>
      </c>
      <c r="H3" s="2" t="s">
        <v>17</v>
      </c>
      <c r="I3" s="2" t="s">
        <v>17</v>
      </c>
      <c r="J3" s="2" t="s">
        <v>17</v>
      </c>
      <c r="K3" s="2" t="s">
        <v>17</v>
      </c>
      <c r="L3" s="2" t="s">
        <v>17</v>
      </c>
      <c r="M3" s="2" t="s">
        <v>17</v>
      </c>
      <c r="N3" s="3" t="s">
        <v>17</v>
      </c>
      <c r="O3" s="34"/>
    </row>
    <row r="4" spans="1:15" ht="15">
      <c r="A4" s="5" t="s">
        <v>18</v>
      </c>
      <c r="B4" s="6" t="s">
        <v>19</v>
      </c>
      <c r="C4" s="7">
        <v>3.846212121212121</v>
      </c>
      <c r="D4" s="7">
        <v>4.333333333333334</v>
      </c>
      <c r="E4" s="7">
        <v>3.687651515151515</v>
      </c>
      <c r="F4" s="7">
        <v>4.9402</v>
      </c>
      <c r="G4" s="7">
        <v>0</v>
      </c>
      <c r="H4" s="7">
        <v>4.695</v>
      </c>
      <c r="I4" s="7">
        <v>4.494393939393939</v>
      </c>
      <c r="J4" s="7">
        <v>4.583939393939394</v>
      </c>
      <c r="K4" s="7">
        <f aca="true" t="shared" si="0" ref="K4:K25">MAX(C4:J4,1)</f>
        <v>4.9402</v>
      </c>
      <c r="L4" s="7">
        <f aca="true" t="shared" si="1" ref="L4:L25">LARGE(C4:J4,2)</f>
        <v>4.695</v>
      </c>
      <c r="M4" s="7">
        <f aca="true" t="shared" si="2" ref="M4:M25">LARGE(C4:J4,3)</f>
        <v>4.583939393939394</v>
      </c>
      <c r="N4" s="7">
        <f aca="true" t="shared" si="3" ref="N4:N25">SUM(K4:M4)</f>
        <v>14.219139393939395</v>
      </c>
      <c r="O4" s="8">
        <v>1</v>
      </c>
    </row>
    <row r="5" spans="1:15" ht="15">
      <c r="A5" s="9" t="s">
        <v>20</v>
      </c>
      <c r="B5" s="10" t="s">
        <v>21</v>
      </c>
      <c r="C5" s="7">
        <v>0</v>
      </c>
      <c r="D5" s="7">
        <v>4.576136363636364</v>
      </c>
      <c r="E5" s="7">
        <v>3.5223484848484845</v>
      </c>
      <c r="F5" s="7">
        <v>4.8847</v>
      </c>
      <c r="G5" s="7">
        <v>0</v>
      </c>
      <c r="H5" s="7">
        <v>4.6442</v>
      </c>
      <c r="I5" s="7">
        <v>4.213939393939394</v>
      </c>
      <c r="J5" s="7">
        <v>0</v>
      </c>
      <c r="K5" s="7">
        <f t="shared" si="0"/>
        <v>4.8847</v>
      </c>
      <c r="L5" s="7">
        <f t="shared" si="1"/>
        <v>4.6442</v>
      </c>
      <c r="M5" s="7">
        <f t="shared" si="2"/>
        <v>4.576136363636364</v>
      </c>
      <c r="N5" s="7">
        <f t="shared" si="3"/>
        <v>14.105036363636364</v>
      </c>
      <c r="O5" s="8">
        <v>2</v>
      </c>
    </row>
    <row r="6" spans="1:15" ht="15">
      <c r="A6" s="5" t="s">
        <v>24</v>
      </c>
      <c r="B6" s="5" t="s">
        <v>25</v>
      </c>
      <c r="C6" s="7">
        <v>4.1231060606060606</v>
      </c>
      <c r="D6" s="7">
        <v>0</v>
      </c>
      <c r="E6" s="7">
        <v>4.684848484848485</v>
      </c>
      <c r="F6" s="7">
        <v>0</v>
      </c>
      <c r="G6" s="7">
        <v>0</v>
      </c>
      <c r="H6" s="7">
        <v>0</v>
      </c>
      <c r="I6" s="7">
        <v>4.886742424242424</v>
      </c>
      <c r="J6" s="7">
        <v>4.373333333333333</v>
      </c>
      <c r="K6" s="7">
        <f t="shared" si="0"/>
        <v>4.886742424242424</v>
      </c>
      <c r="L6" s="7">
        <f t="shared" si="1"/>
        <v>4.684848484848485</v>
      </c>
      <c r="M6" s="7">
        <f t="shared" si="2"/>
        <v>4.373333333333333</v>
      </c>
      <c r="N6" s="7">
        <f t="shared" si="3"/>
        <v>13.944924242424241</v>
      </c>
      <c r="O6" s="8">
        <v>3</v>
      </c>
    </row>
    <row r="7" spans="1:15" ht="15">
      <c r="A7" s="5" t="s">
        <v>22</v>
      </c>
      <c r="B7" s="5" t="s">
        <v>23</v>
      </c>
      <c r="C7" s="7">
        <v>3.774318181818182</v>
      </c>
      <c r="D7" s="7">
        <v>4.288863636363636</v>
      </c>
      <c r="E7" s="7">
        <v>0</v>
      </c>
      <c r="F7" s="7">
        <v>4.8642</v>
      </c>
      <c r="G7" s="7">
        <v>4.1589</v>
      </c>
      <c r="H7" s="7">
        <v>4.7678</v>
      </c>
      <c r="I7" s="7">
        <v>4.303939393939394</v>
      </c>
      <c r="J7" s="7">
        <v>4.291212121212121</v>
      </c>
      <c r="K7" s="7">
        <f t="shared" si="0"/>
        <v>4.8642</v>
      </c>
      <c r="L7" s="7">
        <f t="shared" si="1"/>
        <v>4.7678</v>
      </c>
      <c r="M7" s="7">
        <f t="shared" si="2"/>
        <v>4.303939393939394</v>
      </c>
      <c r="N7" s="7">
        <f t="shared" si="3"/>
        <v>13.935939393939396</v>
      </c>
      <c r="O7" s="8">
        <v>4</v>
      </c>
    </row>
    <row r="8" spans="1:15" ht="15">
      <c r="A8" s="5" t="s">
        <v>26</v>
      </c>
      <c r="B8" s="5" t="s">
        <v>27</v>
      </c>
      <c r="C8" s="7">
        <v>3.5337121212121216</v>
      </c>
      <c r="D8" s="7">
        <v>4.222424242424243</v>
      </c>
      <c r="E8" s="7">
        <v>3.684166666666667</v>
      </c>
      <c r="F8" s="7">
        <v>4.6702</v>
      </c>
      <c r="G8" s="7">
        <v>0</v>
      </c>
      <c r="H8" s="7">
        <v>4.4884</v>
      </c>
      <c r="I8" s="7">
        <v>0</v>
      </c>
      <c r="J8" s="7">
        <v>3.0659848484848484</v>
      </c>
      <c r="K8" s="7">
        <f t="shared" si="0"/>
        <v>4.6702</v>
      </c>
      <c r="L8" s="7">
        <f t="shared" si="1"/>
        <v>4.4884</v>
      </c>
      <c r="M8" s="7">
        <f t="shared" si="2"/>
        <v>4.222424242424243</v>
      </c>
      <c r="N8" s="7">
        <f t="shared" si="3"/>
        <v>13.381024242424242</v>
      </c>
      <c r="O8" s="8">
        <v>5</v>
      </c>
    </row>
    <row r="9" spans="1:15" ht="15">
      <c r="A9" s="9" t="s">
        <v>29</v>
      </c>
      <c r="B9" s="9" t="s">
        <v>30</v>
      </c>
      <c r="C9" s="7">
        <v>3.1090909090909093</v>
      </c>
      <c r="D9" s="7">
        <v>4.463030303030303</v>
      </c>
      <c r="E9" s="7">
        <v>3.9103787878787877</v>
      </c>
      <c r="F9" s="7">
        <v>0</v>
      </c>
      <c r="G9" s="7">
        <v>2.9885</v>
      </c>
      <c r="H9" s="7">
        <v>4.3293</v>
      </c>
      <c r="I9" s="7">
        <v>4.3539393939393936</v>
      </c>
      <c r="J9" s="7">
        <v>0</v>
      </c>
      <c r="K9" s="7">
        <f t="shared" si="0"/>
        <v>4.463030303030303</v>
      </c>
      <c r="L9" s="7">
        <f t="shared" si="1"/>
        <v>4.3539393939393936</v>
      </c>
      <c r="M9" s="7">
        <f t="shared" si="2"/>
        <v>4.3293</v>
      </c>
      <c r="N9" s="7">
        <f t="shared" si="3"/>
        <v>13.146269696969696</v>
      </c>
      <c r="O9" s="8">
        <v>6</v>
      </c>
    </row>
    <row r="10" spans="1:15" ht="15">
      <c r="A10" s="9" t="s">
        <v>22</v>
      </c>
      <c r="B10" s="9" t="s">
        <v>28</v>
      </c>
      <c r="C10" s="7">
        <v>0</v>
      </c>
      <c r="D10" s="7">
        <v>3.1406060606060606</v>
      </c>
      <c r="E10" s="7">
        <v>0</v>
      </c>
      <c r="F10" s="7">
        <v>4.3695</v>
      </c>
      <c r="G10" s="7">
        <v>4.1007</v>
      </c>
      <c r="H10" s="7">
        <v>4.2945</v>
      </c>
      <c r="I10" s="7">
        <v>4.329090909090909</v>
      </c>
      <c r="J10" s="7">
        <v>0</v>
      </c>
      <c r="K10" s="7">
        <f t="shared" si="0"/>
        <v>4.3695</v>
      </c>
      <c r="L10" s="7">
        <f t="shared" si="1"/>
        <v>4.329090909090909</v>
      </c>
      <c r="M10" s="7">
        <f t="shared" si="2"/>
        <v>4.2945</v>
      </c>
      <c r="N10" s="7">
        <f t="shared" si="3"/>
        <v>12.99309090909091</v>
      </c>
      <c r="O10" s="8">
        <v>7</v>
      </c>
    </row>
    <row r="11" spans="1:15" ht="15">
      <c r="A11" s="5" t="s">
        <v>26</v>
      </c>
      <c r="B11" s="5" t="s">
        <v>31</v>
      </c>
      <c r="C11" s="7">
        <v>3.4071969696969697</v>
      </c>
      <c r="D11" s="7">
        <v>3.6045454545454545</v>
      </c>
      <c r="E11" s="7">
        <v>3.581363636363636</v>
      </c>
      <c r="F11" s="7">
        <v>4.2568</v>
      </c>
      <c r="G11" s="7">
        <v>0</v>
      </c>
      <c r="H11" s="7">
        <v>4.2229</v>
      </c>
      <c r="I11" s="7">
        <v>0</v>
      </c>
      <c r="J11" s="11">
        <v>4.177727272727273</v>
      </c>
      <c r="K11" s="7">
        <f t="shared" si="0"/>
        <v>4.2568</v>
      </c>
      <c r="L11" s="7">
        <f t="shared" si="1"/>
        <v>4.2229</v>
      </c>
      <c r="M11" s="7">
        <f t="shared" si="2"/>
        <v>4.177727272727273</v>
      </c>
      <c r="N11" s="7">
        <f t="shared" si="3"/>
        <v>12.657427272727274</v>
      </c>
      <c r="O11" s="8">
        <v>8</v>
      </c>
    </row>
    <row r="12" spans="1:15" ht="15">
      <c r="A12" s="5" t="s">
        <v>26</v>
      </c>
      <c r="B12" s="5" t="s">
        <v>32</v>
      </c>
      <c r="C12" s="7">
        <v>3.679242424242424</v>
      </c>
      <c r="D12" s="7">
        <v>3.9165151515151515</v>
      </c>
      <c r="E12" s="7">
        <v>3.3754545454545455</v>
      </c>
      <c r="F12" s="7">
        <v>3.6254</v>
      </c>
      <c r="G12" s="7">
        <v>0</v>
      </c>
      <c r="H12" s="7">
        <v>3.7592</v>
      </c>
      <c r="I12" s="7">
        <v>0</v>
      </c>
      <c r="J12" s="7">
        <v>3.3734848484848485</v>
      </c>
      <c r="K12" s="7">
        <f t="shared" si="0"/>
        <v>3.9165151515151515</v>
      </c>
      <c r="L12" s="7">
        <f t="shared" si="1"/>
        <v>3.7592</v>
      </c>
      <c r="M12" s="7">
        <f t="shared" si="2"/>
        <v>3.679242424242424</v>
      </c>
      <c r="N12" s="7">
        <f t="shared" si="3"/>
        <v>11.354957575757576</v>
      </c>
      <c r="O12" s="8">
        <v>9</v>
      </c>
    </row>
    <row r="13" spans="1:15" ht="15">
      <c r="A13" s="5" t="s">
        <v>33</v>
      </c>
      <c r="B13" s="5" t="s">
        <v>34</v>
      </c>
      <c r="C13" s="7">
        <v>3.687878787878788</v>
      </c>
      <c r="D13" s="7">
        <v>0</v>
      </c>
      <c r="E13" s="7">
        <v>3.872121212121212</v>
      </c>
      <c r="F13" s="7">
        <v>0</v>
      </c>
      <c r="G13" s="7">
        <v>3.7137</v>
      </c>
      <c r="H13" s="7">
        <v>0</v>
      </c>
      <c r="I13" s="7">
        <v>3.5906818181818183</v>
      </c>
      <c r="J13" s="7">
        <v>0</v>
      </c>
      <c r="K13" s="7">
        <f t="shared" si="0"/>
        <v>3.872121212121212</v>
      </c>
      <c r="L13" s="7">
        <f t="shared" si="1"/>
        <v>3.7137</v>
      </c>
      <c r="M13" s="7">
        <f t="shared" si="2"/>
        <v>3.687878787878788</v>
      </c>
      <c r="N13" s="7">
        <f t="shared" si="3"/>
        <v>11.2737</v>
      </c>
      <c r="O13" s="8">
        <v>10</v>
      </c>
    </row>
    <row r="14" spans="1:15" ht="15">
      <c r="A14" s="5" t="s">
        <v>35</v>
      </c>
      <c r="B14" s="5" t="s">
        <v>36</v>
      </c>
      <c r="C14" s="7">
        <v>1.9546212121212119</v>
      </c>
      <c r="D14" s="7">
        <v>0</v>
      </c>
      <c r="E14" s="7">
        <v>3.8281060606060606</v>
      </c>
      <c r="F14" s="7">
        <v>4.2695</v>
      </c>
      <c r="G14" s="7">
        <v>0</v>
      </c>
      <c r="H14" s="7">
        <v>3.0608</v>
      </c>
      <c r="I14" s="7">
        <v>3.150606060606061</v>
      </c>
      <c r="J14" s="7">
        <v>0</v>
      </c>
      <c r="K14" s="7">
        <f t="shared" si="0"/>
        <v>4.2695</v>
      </c>
      <c r="L14" s="7">
        <f t="shared" si="1"/>
        <v>3.8281060606060606</v>
      </c>
      <c r="M14" s="7">
        <f t="shared" si="2"/>
        <v>3.150606060606061</v>
      </c>
      <c r="N14" s="7">
        <f t="shared" si="3"/>
        <v>11.248212121212122</v>
      </c>
      <c r="O14" s="8">
        <v>11</v>
      </c>
    </row>
    <row r="15" spans="1:15" ht="15">
      <c r="A15" s="5" t="s">
        <v>29</v>
      </c>
      <c r="B15" s="5" t="s">
        <v>37</v>
      </c>
      <c r="C15" s="7">
        <v>3.708257575757576</v>
      </c>
      <c r="D15" s="7">
        <v>0</v>
      </c>
      <c r="E15" s="7">
        <v>3.4901515151515152</v>
      </c>
      <c r="F15" s="7">
        <v>0</v>
      </c>
      <c r="G15" s="7">
        <v>4.0106</v>
      </c>
      <c r="H15" s="7">
        <v>0</v>
      </c>
      <c r="I15" s="7">
        <v>0</v>
      </c>
      <c r="J15" s="7">
        <v>0</v>
      </c>
      <c r="K15" s="7">
        <f t="shared" si="0"/>
        <v>4.0106</v>
      </c>
      <c r="L15" s="7">
        <f t="shared" si="1"/>
        <v>3.708257575757576</v>
      </c>
      <c r="M15" s="7">
        <f t="shared" si="2"/>
        <v>3.4901515151515152</v>
      </c>
      <c r="N15" s="7">
        <f t="shared" si="3"/>
        <v>11.209009090909092</v>
      </c>
      <c r="O15" s="8">
        <v>12</v>
      </c>
    </row>
    <row r="16" spans="1:15" ht="15">
      <c r="A16" s="5" t="s">
        <v>18</v>
      </c>
      <c r="B16" s="6" t="s">
        <v>38</v>
      </c>
      <c r="C16" s="7">
        <v>3.5335606060606066</v>
      </c>
      <c r="D16" s="7">
        <v>3.8948484848484846</v>
      </c>
      <c r="E16" s="7">
        <v>3.2711363636363635</v>
      </c>
      <c r="F16" s="7">
        <v>0</v>
      </c>
      <c r="G16" s="7">
        <v>0</v>
      </c>
      <c r="H16" s="7">
        <v>0</v>
      </c>
      <c r="I16" s="7">
        <v>3.4935606060606066</v>
      </c>
      <c r="J16" s="7">
        <v>3.598409090909091</v>
      </c>
      <c r="K16" s="7">
        <f t="shared" si="0"/>
        <v>3.8948484848484846</v>
      </c>
      <c r="L16" s="7">
        <f t="shared" si="1"/>
        <v>3.598409090909091</v>
      </c>
      <c r="M16" s="7">
        <f t="shared" si="2"/>
        <v>3.5335606060606066</v>
      </c>
      <c r="N16" s="7">
        <f t="shared" si="3"/>
        <v>11.026818181818182</v>
      </c>
      <c r="O16" s="8">
        <v>13</v>
      </c>
    </row>
    <row r="17" spans="1:15" ht="15">
      <c r="A17" s="9" t="s">
        <v>39</v>
      </c>
      <c r="B17" s="9" t="s">
        <v>40</v>
      </c>
      <c r="C17" s="7">
        <v>0</v>
      </c>
      <c r="D17" s="7">
        <v>2.7172727272727273</v>
      </c>
      <c r="E17" s="7">
        <v>2.9553030303030305</v>
      </c>
      <c r="F17" s="7">
        <v>3.3053</v>
      </c>
      <c r="G17" s="7">
        <v>2.5652</v>
      </c>
      <c r="H17" s="7">
        <v>3.9388</v>
      </c>
      <c r="I17" s="7">
        <v>3.421969696969697</v>
      </c>
      <c r="J17" s="7">
        <v>2.978636363636364</v>
      </c>
      <c r="K17" s="7">
        <f t="shared" si="0"/>
        <v>3.9388</v>
      </c>
      <c r="L17" s="7">
        <f t="shared" si="1"/>
        <v>3.421969696969697</v>
      </c>
      <c r="M17" s="7">
        <f t="shared" si="2"/>
        <v>3.3053</v>
      </c>
      <c r="N17" s="7">
        <f t="shared" si="3"/>
        <v>10.666069696969696</v>
      </c>
      <c r="O17" s="8">
        <v>14</v>
      </c>
    </row>
    <row r="18" spans="1:15" ht="15">
      <c r="A18" s="5" t="s">
        <v>41</v>
      </c>
      <c r="B18" s="5" t="s">
        <v>42</v>
      </c>
      <c r="C18" s="7">
        <v>2.376212121212121</v>
      </c>
      <c r="D18" s="7">
        <v>2.688560606060606</v>
      </c>
      <c r="E18" s="7">
        <v>0</v>
      </c>
      <c r="F18" s="7">
        <v>3.5903</v>
      </c>
      <c r="G18" s="7">
        <v>2.6149</v>
      </c>
      <c r="H18" s="7">
        <v>3.3557</v>
      </c>
      <c r="I18" s="7">
        <v>3.4240909090909093</v>
      </c>
      <c r="J18" s="7">
        <v>0</v>
      </c>
      <c r="K18" s="7">
        <f t="shared" si="0"/>
        <v>3.5903</v>
      </c>
      <c r="L18" s="7">
        <f t="shared" si="1"/>
        <v>3.4240909090909093</v>
      </c>
      <c r="M18" s="7">
        <f t="shared" si="2"/>
        <v>3.3557</v>
      </c>
      <c r="N18" s="7">
        <f t="shared" si="3"/>
        <v>10.37009090909091</v>
      </c>
      <c r="O18" s="8">
        <v>15</v>
      </c>
    </row>
    <row r="19" spans="1:15" ht="15">
      <c r="A19" s="5" t="s">
        <v>29</v>
      </c>
      <c r="B19" s="6" t="s">
        <v>43</v>
      </c>
      <c r="C19" s="7">
        <v>2.3250757575757577</v>
      </c>
      <c r="D19" s="7">
        <v>3.2484848484848485</v>
      </c>
      <c r="E19" s="7">
        <v>2.0688636363636363</v>
      </c>
      <c r="F19" s="7">
        <v>3.1442</v>
      </c>
      <c r="G19" s="7">
        <v>2.5652</v>
      </c>
      <c r="H19" s="7">
        <v>3.1486</v>
      </c>
      <c r="I19" s="7">
        <v>2.9163636363636365</v>
      </c>
      <c r="J19" s="7">
        <v>3.0561363636363637</v>
      </c>
      <c r="K19" s="7">
        <f t="shared" si="0"/>
        <v>3.2484848484848485</v>
      </c>
      <c r="L19" s="7">
        <f t="shared" si="1"/>
        <v>3.1486</v>
      </c>
      <c r="M19" s="7">
        <f t="shared" si="2"/>
        <v>3.1442</v>
      </c>
      <c r="N19" s="7">
        <f t="shared" si="3"/>
        <v>9.541284848484848</v>
      </c>
      <c r="O19" s="8">
        <v>16</v>
      </c>
    </row>
    <row r="20" spans="1:15" ht="15">
      <c r="A20" s="9" t="s">
        <v>18</v>
      </c>
      <c r="B20" s="9" t="s">
        <v>28</v>
      </c>
      <c r="C20" s="7">
        <v>0</v>
      </c>
      <c r="D20" s="12">
        <v>3.7804545454545457</v>
      </c>
      <c r="E20" s="7">
        <v>0</v>
      </c>
      <c r="F20" s="7">
        <v>0</v>
      </c>
      <c r="G20" s="7">
        <v>0</v>
      </c>
      <c r="H20" s="7">
        <v>4.3413</v>
      </c>
      <c r="I20" s="7">
        <v>0</v>
      </c>
      <c r="J20" s="7">
        <v>0</v>
      </c>
      <c r="K20" s="7">
        <f t="shared" si="0"/>
        <v>4.3413</v>
      </c>
      <c r="L20" s="7">
        <f t="shared" si="1"/>
        <v>3.7804545454545457</v>
      </c>
      <c r="M20" s="7">
        <f t="shared" si="2"/>
        <v>0</v>
      </c>
      <c r="N20" s="7">
        <f t="shared" si="3"/>
        <v>8.121754545454547</v>
      </c>
      <c r="O20" s="8">
        <v>17</v>
      </c>
    </row>
    <row r="21" spans="1:15" ht="15">
      <c r="A21" s="5" t="s">
        <v>44</v>
      </c>
      <c r="B21" s="6" t="s">
        <v>45</v>
      </c>
      <c r="C21" s="7">
        <v>4.076439393939394</v>
      </c>
      <c r="D21" s="7">
        <v>0</v>
      </c>
      <c r="E21" s="7">
        <v>2.966439393939394</v>
      </c>
      <c r="F21" s="7">
        <v>0</v>
      </c>
      <c r="G21" s="7">
        <v>0</v>
      </c>
      <c r="H21" s="11">
        <v>0</v>
      </c>
      <c r="I21" s="7">
        <v>0</v>
      </c>
      <c r="J21" s="7">
        <v>0</v>
      </c>
      <c r="K21" s="7">
        <f t="shared" si="0"/>
        <v>4.076439393939394</v>
      </c>
      <c r="L21" s="7">
        <f t="shared" si="1"/>
        <v>2.966439393939394</v>
      </c>
      <c r="M21" s="7">
        <f t="shared" si="2"/>
        <v>0</v>
      </c>
      <c r="N21" s="7">
        <f t="shared" si="3"/>
        <v>7.042878787878788</v>
      </c>
      <c r="O21" s="8">
        <v>18</v>
      </c>
    </row>
    <row r="22" spans="1:15" ht="15">
      <c r="A22" s="6" t="s">
        <v>46</v>
      </c>
      <c r="B22" s="5" t="s">
        <v>47</v>
      </c>
      <c r="C22" s="7">
        <v>3.020681818181818</v>
      </c>
      <c r="D22" s="7">
        <v>2.755606060606061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f t="shared" si="0"/>
        <v>3.020681818181818</v>
      </c>
      <c r="L22" s="7">
        <f t="shared" si="1"/>
        <v>2.755606060606061</v>
      </c>
      <c r="M22" s="7">
        <f t="shared" si="2"/>
        <v>0</v>
      </c>
      <c r="N22" s="7">
        <f t="shared" si="3"/>
        <v>5.776287878787879</v>
      </c>
      <c r="O22" s="8">
        <v>19</v>
      </c>
    </row>
    <row r="23" spans="1:15" ht="15">
      <c r="A23" s="9" t="s">
        <v>29</v>
      </c>
      <c r="B23" s="9" t="s">
        <v>21</v>
      </c>
      <c r="C23" s="7">
        <v>0</v>
      </c>
      <c r="D23" s="7">
        <v>3.8842424242424247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f t="shared" si="0"/>
        <v>3.8842424242424247</v>
      </c>
      <c r="L23" s="7">
        <f t="shared" si="1"/>
        <v>0</v>
      </c>
      <c r="M23" s="7">
        <f t="shared" si="2"/>
        <v>0</v>
      </c>
      <c r="N23" s="7">
        <f t="shared" si="3"/>
        <v>3.8842424242424247</v>
      </c>
      <c r="O23" s="8">
        <v>20</v>
      </c>
    </row>
    <row r="24" spans="1:15" ht="15">
      <c r="A24" s="5" t="s">
        <v>29</v>
      </c>
      <c r="B24" s="6" t="s">
        <v>48</v>
      </c>
      <c r="C24" s="7">
        <v>3.247651515151515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f t="shared" si="0"/>
        <v>3.247651515151515</v>
      </c>
      <c r="L24" s="7">
        <f t="shared" si="1"/>
        <v>0</v>
      </c>
      <c r="M24" s="7">
        <f t="shared" si="2"/>
        <v>0</v>
      </c>
      <c r="N24" s="7">
        <f t="shared" si="3"/>
        <v>3.247651515151515</v>
      </c>
      <c r="O24" s="8">
        <v>21</v>
      </c>
    </row>
    <row r="25" spans="1:15" ht="15">
      <c r="A25" s="30" t="s">
        <v>26</v>
      </c>
      <c r="B25" s="30" t="s">
        <v>57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2.027348484848485</v>
      </c>
      <c r="K25" s="7">
        <f t="shared" si="0"/>
        <v>2.027348484848485</v>
      </c>
      <c r="L25" s="7">
        <f t="shared" si="1"/>
        <v>0</v>
      </c>
      <c r="M25" s="7">
        <f t="shared" si="2"/>
        <v>0</v>
      </c>
      <c r="N25" s="7">
        <f t="shared" si="3"/>
        <v>2.027348484848485</v>
      </c>
      <c r="O25" s="8">
        <v>22</v>
      </c>
    </row>
    <row r="26" spans="1:15" ht="15">
      <c r="A26" s="9"/>
      <c r="B26" s="9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8"/>
    </row>
    <row r="27" spans="1:13" ht="15.75">
      <c r="A27" s="35"/>
      <c r="B27" s="35"/>
      <c r="C27" s="38" t="s">
        <v>49</v>
      </c>
      <c r="D27" s="38"/>
      <c r="E27" s="38"/>
      <c r="F27" s="38"/>
      <c r="G27" s="38"/>
      <c r="H27" s="38"/>
      <c r="I27" s="38"/>
      <c r="J27" s="38"/>
      <c r="K27" s="39" t="s">
        <v>1</v>
      </c>
      <c r="L27" s="39"/>
      <c r="M27" s="39"/>
    </row>
    <row r="28" spans="1:15" ht="15">
      <c r="A28" s="33"/>
      <c r="B28" s="33"/>
      <c r="C28" s="2" t="s">
        <v>2</v>
      </c>
      <c r="D28" s="2" t="s">
        <v>3</v>
      </c>
      <c r="E28" s="2" t="s">
        <v>4</v>
      </c>
      <c r="F28" s="2" t="s">
        <v>5</v>
      </c>
      <c r="G28" s="2" t="s">
        <v>6</v>
      </c>
      <c r="H28" s="2" t="s">
        <v>7</v>
      </c>
      <c r="I28" s="2" t="s">
        <v>8</v>
      </c>
      <c r="J28" s="2" t="s">
        <v>9</v>
      </c>
      <c r="K28" s="2" t="s">
        <v>10</v>
      </c>
      <c r="L28" s="2" t="s">
        <v>11</v>
      </c>
      <c r="M28" s="2" t="s">
        <v>12</v>
      </c>
      <c r="N28" s="3" t="s">
        <v>13</v>
      </c>
      <c r="O28" s="34" t="s">
        <v>14</v>
      </c>
    </row>
    <row r="29" spans="1:15" ht="15">
      <c r="A29" s="4" t="s">
        <v>15</v>
      </c>
      <c r="B29" s="4" t="s">
        <v>16</v>
      </c>
      <c r="C29" s="2" t="s">
        <v>17</v>
      </c>
      <c r="D29" s="2" t="s">
        <v>17</v>
      </c>
      <c r="E29" s="2" t="s">
        <v>17</v>
      </c>
      <c r="F29" s="2" t="s">
        <v>17</v>
      </c>
      <c r="G29" s="2" t="s">
        <v>17</v>
      </c>
      <c r="H29" s="2" t="s">
        <v>17</v>
      </c>
      <c r="I29" s="2" t="s">
        <v>17</v>
      </c>
      <c r="J29" s="2" t="s">
        <v>17</v>
      </c>
      <c r="K29" s="2" t="s">
        <v>17</v>
      </c>
      <c r="L29" s="2" t="s">
        <v>17</v>
      </c>
      <c r="M29" s="2" t="s">
        <v>17</v>
      </c>
      <c r="N29" s="3" t="s">
        <v>17</v>
      </c>
      <c r="O29" s="34"/>
    </row>
    <row r="30" spans="1:15" ht="15">
      <c r="A30" s="5" t="s">
        <v>35</v>
      </c>
      <c r="B30" s="5" t="s">
        <v>50</v>
      </c>
      <c r="C30" s="7">
        <v>0</v>
      </c>
      <c r="D30" s="7">
        <v>0</v>
      </c>
      <c r="E30" s="13">
        <v>4.2656363636363634</v>
      </c>
      <c r="F30" s="7">
        <v>4.2254</v>
      </c>
      <c r="G30" s="7">
        <v>0</v>
      </c>
      <c r="H30" s="7">
        <v>4.1406</v>
      </c>
      <c r="I30" s="7">
        <v>4.184967532467533</v>
      </c>
      <c r="J30" s="7">
        <v>3.283246753246753</v>
      </c>
      <c r="K30" s="7">
        <f>MAX(C30:J30,1)</f>
        <v>4.2656363636363634</v>
      </c>
      <c r="L30" s="7">
        <f>LARGE(C30:J30,2)</f>
        <v>4.2254</v>
      </c>
      <c r="M30" s="7">
        <f>LARGE(C30:J30,3)</f>
        <v>4.184967532467533</v>
      </c>
      <c r="N30" s="7">
        <f>SUM(K30:M30)</f>
        <v>12.676003896103897</v>
      </c>
      <c r="O30" s="8">
        <v>1</v>
      </c>
    </row>
    <row r="31" spans="1:15" ht="15">
      <c r="A31" s="5" t="s">
        <v>22</v>
      </c>
      <c r="B31" s="5" t="s">
        <v>23</v>
      </c>
      <c r="C31" s="7">
        <v>3.159116883116883</v>
      </c>
      <c r="D31" s="7">
        <v>2.899590909090909</v>
      </c>
      <c r="E31" s="7">
        <v>0</v>
      </c>
      <c r="F31" s="7">
        <v>3.9545</v>
      </c>
      <c r="G31" s="7">
        <v>3.3101</v>
      </c>
      <c r="H31" s="7">
        <v>4.3271</v>
      </c>
      <c r="I31" s="7">
        <v>3.3424220779220777</v>
      </c>
      <c r="J31" s="7">
        <v>4.349058441558441</v>
      </c>
      <c r="K31" s="7">
        <f>MAX(C31:J31,1)</f>
        <v>4.349058441558441</v>
      </c>
      <c r="L31" s="7">
        <f>LARGE(C31:J31,2)</f>
        <v>4.3271</v>
      </c>
      <c r="M31" s="7">
        <f>LARGE(C31:J31,3)</f>
        <v>3.9545</v>
      </c>
      <c r="N31" s="7">
        <f>SUM(K31:M31)</f>
        <v>12.63065844155844</v>
      </c>
      <c r="O31" s="8">
        <v>2</v>
      </c>
    </row>
    <row r="32" spans="1:15" ht="15">
      <c r="A32" s="5" t="s">
        <v>39</v>
      </c>
      <c r="B32" s="5" t="s">
        <v>40</v>
      </c>
      <c r="C32" s="7">
        <v>1.7235714285714288</v>
      </c>
      <c r="D32" s="7">
        <v>3.27937012987013</v>
      </c>
      <c r="E32" s="7">
        <v>3.1976753246753247</v>
      </c>
      <c r="F32" s="7">
        <v>4.2773</v>
      </c>
      <c r="G32" s="7">
        <v>3.2229</v>
      </c>
      <c r="H32" s="7">
        <v>4.5078</v>
      </c>
      <c r="I32" s="7">
        <v>3.451519480519481</v>
      </c>
      <c r="J32" s="7">
        <v>3.8353506493506493</v>
      </c>
      <c r="K32" s="7">
        <f>MAX(C32:J32,1)</f>
        <v>4.5078</v>
      </c>
      <c r="L32" s="7">
        <f>LARGE(C32:J32,2)</f>
        <v>4.2773</v>
      </c>
      <c r="M32" s="7">
        <f>LARGE(C32:J32,3)</f>
        <v>3.8353506493506493</v>
      </c>
      <c r="N32" s="7">
        <f>SUM(K32:M32)</f>
        <v>12.62045064935065</v>
      </c>
      <c r="O32" s="8">
        <v>3</v>
      </c>
    </row>
    <row r="33" spans="1:15" ht="15">
      <c r="A33" s="5" t="s">
        <v>51</v>
      </c>
      <c r="B33" s="5" t="s">
        <v>52</v>
      </c>
      <c r="C33" s="7">
        <v>3.0002597402597404</v>
      </c>
      <c r="D33" s="7">
        <v>0</v>
      </c>
      <c r="E33" s="7">
        <v>0</v>
      </c>
      <c r="F33" s="7">
        <v>4.1953</v>
      </c>
      <c r="G33" s="7">
        <v>3.4507</v>
      </c>
      <c r="H33" s="7">
        <v>3.8317</v>
      </c>
      <c r="I33" s="7">
        <v>0</v>
      </c>
      <c r="J33" s="7">
        <v>3.3815064935064933</v>
      </c>
      <c r="K33" s="7">
        <f>MAX(C33:J33,1)</f>
        <v>4.1953</v>
      </c>
      <c r="L33" s="7">
        <f>LARGE(C33:J33,2)</f>
        <v>3.8317</v>
      </c>
      <c r="M33" s="7">
        <f>LARGE(C33:J33,3)</f>
        <v>3.4507</v>
      </c>
      <c r="N33" s="7">
        <f>SUM(K33:M33)</f>
        <v>11.477699999999999</v>
      </c>
      <c r="O33" s="8">
        <v>4</v>
      </c>
    </row>
    <row r="34" spans="1:15" ht="15">
      <c r="A34" s="5" t="s">
        <v>53</v>
      </c>
      <c r="B34" s="5" t="s">
        <v>54</v>
      </c>
      <c r="C34" s="7">
        <v>3.228564935064935</v>
      </c>
      <c r="D34" s="7">
        <v>0</v>
      </c>
      <c r="E34" s="7">
        <v>4.121487012987013</v>
      </c>
      <c r="F34" s="7">
        <v>0</v>
      </c>
      <c r="G34" s="7">
        <v>2.6893</v>
      </c>
      <c r="H34" s="7">
        <v>0</v>
      </c>
      <c r="I34" s="7">
        <v>3.6140519480519484</v>
      </c>
      <c r="J34" s="7">
        <v>0</v>
      </c>
      <c r="K34" s="7">
        <f>MAX(C34:J34,1)</f>
        <v>4.121487012987013</v>
      </c>
      <c r="L34" s="7">
        <f>LARGE(C34:J34,2)</f>
        <v>3.6140519480519484</v>
      </c>
      <c r="M34" s="7">
        <f>LARGE(C34:J34,3)</f>
        <v>3.228564935064935</v>
      </c>
      <c r="N34" s="7">
        <f>SUM(K34:M34)</f>
        <v>10.964103896103897</v>
      </c>
      <c r="O34" s="8">
        <v>5</v>
      </c>
    </row>
    <row r="35" spans="1:15" ht="15">
      <c r="A35" s="5" t="s">
        <v>29</v>
      </c>
      <c r="B35" s="5" t="s">
        <v>43</v>
      </c>
      <c r="C35" s="7">
        <v>0</v>
      </c>
      <c r="D35" s="13">
        <v>1.8491233766233766</v>
      </c>
      <c r="E35" s="7">
        <v>2.977922077922078</v>
      </c>
      <c r="F35" s="7">
        <v>3.1924</v>
      </c>
      <c r="G35" s="7">
        <v>3.5263</v>
      </c>
      <c r="H35" s="7">
        <v>3.7902</v>
      </c>
      <c r="I35" s="7">
        <v>3.5139805194805196</v>
      </c>
      <c r="J35" s="7">
        <v>3.376090909090909</v>
      </c>
      <c r="K35" s="7">
        <f>MAX(C35:J35,1)</f>
        <v>3.7902</v>
      </c>
      <c r="L35" s="7">
        <f>LARGE(C35:J35,2)</f>
        <v>3.5263</v>
      </c>
      <c r="M35" s="7">
        <f>LARGE(C35:J35,3)</f>
        <v>3.5139805194805196</v>
      </c>
      <c r="N35" s="7">
        <f>SUM(K35:M35)</f>
        <v>10.830480519480519</v>
      </c>
      <c r="O35" s="8">
        <v>6</v>
      </c>
    </row>
    <row r="36" spans="1:15" ht="15">
      <c r="A36" s="5" t="s">
        <v>26</v>
      </c>
      <c r="B36" s="5" t="s">
        <v>57</v>
      </c>
      <c r="C36" s="7">
        <v>0</v>
      </c>
      <c r="D36" s="7">
        <v>0</v>
      </c>
      <c r="E36" s="13">
        <v>2.773850649350649</v>
      </c>
      <c r="F36" s="7">
        <v>3.2589</v>
      </c>
      <c r="G36" s="7">
        <v>0</v>
      </c>
      <c r="H36" s="7">
        <v>3.263</v>
      </c>
      <c r="I36" s="7">
        <v>3.7855714285714286</v>
      </c>
      <c r="J36" s="7">
        <v>3.7397142857142858</v>
      </c>
      <c r="K36" s="7">
        <f>MAX(C36:J36,1)</f>
        <v>3.7855714285714286</v>
      </c>
      <c r="L36" s="7">
        <f>LARGE(C36:J36,2)</f>
        <v>3.7397142857142858</v>
      </c>
      <c r="M36" s="7">
        <f>LARGE(C36:J36,3)</f>
        <v>3.263</v>
      </c>
      <c r="N36" s="7">
        <f>SUM(K36:M36)</f>
        <v>10.788285714285713</v>
      </c>
      <c r="O36" s="8">
        <v>7</v>
      </c>
    </row>
    <row r="37" spans="1:15" ht="15">
      <c r="A37" s="5" t="s">
        <v>26</v>
      </c>
      <c r="B37" s="5" t="s">
        <v>55</v>
      </c>
      <c r="C37" s="7">
        <v>2.6223116883116884</v>
      </c>
      <c r="D37" s="7">
        <v>0</v>
      </c>
      <c r="E37" s="7">
        <v>2.870974025974026</v>
      </c>
      <c r="F37" s="7">
        <v>0</v>
      </c>
      <c r="G37" s="7">
        <v>0</v>
      </c>
      <c r="H37" s="7">
        <v>3.8395</v>
      </c>
      <c r="I37" s="7">
        <v>3.66461038961039</v>
      </c>
      <c r="J37" s="7">
        <v>3.222155844155844</v>
      </c>
      <c r="K37" s="7">
        <f>MAX(C37:J37,1)</f>
        <v>3.8395</v>
      </c>
      <c r="L37" s="7">
        <f>LARGE(C37:J37,2)</f>
        <v>3.66461038961039</v>
      </c>
      <c r="M37" s="7">
        <f>LARGE(C37:J37,3)</f>
        <v>3.222155844155844</v>
      </c>
      <c r="N37" s="7">
        <f>SUM(K37:M37)</f>
        <v>10.726266233766234</v>
      </c>
      <c r="O37" s="8">
        <v>8</v>
      </c>
    </row>
    <row r="38" spans="1:15" ht="15">
      <c r="A38" s="5" t="s">
        <v>29</v>
      </c>
      <c r="B38" s="5" t="s">
        <v>56</v>
      </c>
      <c r="C38" s="7">
        <v>2.5389935064935067</v>
      </c>
      <c r="D38" s="7">
        <v>0</v>
      </c>
      <c r="E38" s="7">
        <v>0</v>
      </c>
      <c r="F38" s="7">
        <v>3.4762</v>
      </c>
      <c r="G38" s="7">
        <v>0</v>
      </c>
      <c r="H38" s="7">
        <v>3.6632</v>
      </c>
      <c r="I38" s="7">
        <v>3.230103896103896</v>
      </c>
      <c r="J38" s="7">
        <v>0</v>
      </c>
      <c r="K38" s="7">
        <f>MAX(C38:J38,1)</f>
        <v>3.6632</v>
      </c>
      <c r="L38" s="7">
        <f>LARGE(C38:J38,2)</f>
        <v>3.4762</v>
      </c>
      <c r="M38" s="7">
        <f>LARGE(C38:J38,3)</f>
        <v>3.230103896103896</v>
      </c>
      <c r="N38" s="7">
        <f>SUM(K38:M38)</f>
        <v>10.369503896103897</v>
      </c>
      <c r="O38" s="8">
        <v>9</v>
      </c>
    </row>
    <row r="39" spans="1:15" ht="15">
      <c r="A39" s="5" t="s">
        <v>58</v>
      </c>
      <c r="B39" s="5" t="s">
        <v>59</v>
      </c>
      <c r="C39" s="7">
        <v>2.8142792207792207</v>
      </c>
      <c r="D39" s="7">
        <v>0</v>
      </c>
      <c r="E39" s="7">
        <v>3.7230324675324677</v>
      </c>
      <c r="F39" s="7">
        <v>0</v>
      </c>
      <c r="G39" s="7">
        <v>0</v>
      </c>
      <c r="H39" s="7">
        <v>0</v>
      </c>
      <c r="I39" s="7">
        <v>3.2570324675324676</v>
      </c>
      <c r="J39" s="7">
        <v>0</v>
      </c>
      <c r="K39" s="7">
        <f>MAX(C39:J39,1)</f>
        <v>3.7230324675324677</v>
      </c>
      <c r="L39" s="7">
        <f>LARGE(C39:J39,2)</f>
        <v>3.2570324675324676</v>
      </c>
      <c r="M39" s="7">
        <f>LARGE(C39:J39,3)</f>
        <v>2.8142792207792207</v>
      </c>
      <c r="N39" s="7">
        <f>SUM(K39:M39)</f>
        <v>9.794344155844156</v>
      </c>
      <c r="O39" s="8">
        <v>10</v>
      </c>
    </row>
    <row r="40" spans="1:15" ht="15">
      <c r="A40" s="5" t="s">
        <v>39</v>
      </c>
      <c r="B40" s="5" t="s">
        <v>60</v>
      </c>
      <c r="C40" s="7">
        <v>2.141318181818182</v>
      </c>
      <c r="D40" s="7">
        <v>2.918668831168831</v>
      </c>
      <c r="E40" s="7">
        <v>0</v>
      </c>
      <c r="F40" s="7">
        <v>2.5941</v>
      </c>
      <c r="G40" s="7">
        <v>0</v>
      </c>
      <c r="H40" s="7">
        <v>2.6044</v>
      </c>
      <c r="I40" s="7">
        <v>0</v>
      </c>
      <c r="J40" s="7">
        <v>3.0574675324675322</v>
      </c>
      <c r="K40" s="7">
        <f>MAX(C40:J40,1)</f>
        <v>3.0574675324675322</v>
      </c>
      <c r="L40" s="7">
        <f>LARGE(C40:J40,2)</f>
        <v>2.918668831168831</v>
      </c>
      <c r="M40" s="7">
        <f>LARGE(C40:J40,3)</f>
        <v>2.6044</v>
      </c>
      <c r="N40" s="7">
        <f>SUM(K40:M40)</f>
        <v>8.580536363636362</v>
      </c>
      <c r="O40" s="8">
        <v>11</v>
      </c>
    </row>
    <row r="41" spans="1:15" ht="15">
      <c r="A41" s="5" t="s">
        <v>18</v>
      </c>
      <c r="B41" s="5" t="s">
        <v>28</v>
      </c>
      <c r="C41" s="7">
        <v>3.411103896103896</v>
      </c>
      <c r="D41" s="7">
        <v>0</v>
      </c>
      <c r="E41" s="7">
        <v>2.3591103896103895</v>
      </c>
      <c r="F41" s="7">
        <v>0</v>
      </c>
      <c r="G41" s="7">
        <v>0</v>
      </c>
      <c r="H41" s="7">
        <v>0</v>
      </c>
      <c r="I41" s="7">
        <v>2.803038961038961</v>
      </c>
      <c r="J41" s="7">
        <v>0</v>
      </c>
      <c r="K41" s="7">
        <f>MAX(C41:J41,1)</f>
        <v>3.411103896103896</v>
      </c>
      <c r="L41" s="7">
        <f>LARGE(C41:J41,2)</f>
        <v>2.803038961038961</v>
      </c>
      <c r="M41" s="7">
        <f>LARGE(C41:J41,3)</f>
        <v>2.3591103896103895</v>
      </c>
      <c r="N41" s="7">
        <f>SUM(K41:M41)</f>
        <v>8.573253246753247</v>
      </c>
      <c r="O41" s="8">
        <v>12</v>
      </c>
    </row>
    <row r="42" spans="1:15" ht="15">
      <c r="A42" s="5" t="s">
        <v>39</v>
      </c>
      <c r="B42" s="5" t="s">
        <v>62</v>
      </c>
      <c r="C42" s="7">
        <v>2.1984935064935063</v>
      </c>
      <c r="D42" s="7">
        <v>0</v>
      </c>
      <c r="E42" s="7">
        <v>2.405253246753247</v>
      </c>
      <c r="F42" s="7">
        <v>0</v>
      </c>
      <c r="G42" s="7">
        <v>2.6252</v>
      </c>
      <c r="H42" s="7">
        <v>0</v>
      </c>
      <c r="I42" s="7">
        <v>2.4998441558441558</v>
      </c>
      <c r="J42" s="7">
        <v>0</v>
      </c>
      <c r="K42" s="7">
        <f>MAX(C42:J42,1)</f>
        <v>2.6252</v>
      </c>
      <c r="L42" s="7">
        <f>LARGE(C42:J42,2)</f>
        <v>2.4998441558441558</v>
      </c>
      <c r="M42" s="7">
        <f>LARGE(C42:J42,3)</f>
        <v>2.405253246753247</v>
      </c>
      <c r="N42" s="7">
        <f>SUM(K42:M42)</f>
        <v>7.530297402597403</v>
      </c>
      <c r="O42" s="8">
        <v>13</v>
      </c>
    </row>
    <row r="43" spans="1:15" ht="15">
      <c r="A43" s="5" t="s">
        <v>44</v>
      </c>
      <c r="B43" s="5" t="s">
        <v>61</v>
      </c>
      <c r="C43" s="7">
        <v>0</v>
      </c>
      <c r="D43" s="7">
        <v>0</v>
      </c>
      <c r="E43" s="13">
        <v>3.5720064935064935</v>
      </c>
      <c r="F43" s="7">
        <v>3.8689</v>
      </c>
      <c r="G43" s="7">
        <v>0</v>
      </c>
      <c r="H43" s="7">
        <v>0</v>
      </c>
      <c r="I43" s="7">
        <v>0</v>
      </c>
      <c r="J43" s="7">
        <v>0</v>
      </c>
      <c r="K43" s="7">
        <f>MAX(C43:J43,1)</f>
        <v>3.8689</v>
      </c>
      <c r="L43" s="7">
        <f>LARGE(C43:J43,2)</f>
        <v>3.5720064935064935</v>
      </c>
      <c r="M43" s="7">
        <f>LARGE(C43:J43,3)</f>
        <v>0</v>
      </c>
      <c r="N43" s="7">
        <f>SUM(K43:M43)</f>
        <v>7.4409064935064935</v>
      </c>
      <c r="O43" s="8">
        <v>14</v>
      </c>
    </row>
    <row r="44" spans="1:15" ht="15">
      <c r="A44" s="5" t="s">
        <v>46</v>
      </c>
      <c r="B44" s="5" t="s">
        <v>47</v>
      </c>
      <c r="C44" s="7">
        <v>3.5863506493506496</v>
      </c>
      <c r="D44" s="7">
        <v>3.750590909090909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f>MAX(C44:J44,1)</f>
        <v>3.750590909090909</v>
      </c>
      <c r="L44" s="7">
        <f>LARGE(C44:J44,2)</f>
        <v>3.5863506493506496</v>
      </c>
      <c r="M44" s="7">
        <f>LARGE(C44:J44,3)</f>
        <v>0</v>
      </c>
      <c r="N44" s="7">
        <f>SUM(K44:M44)</f>
        <v>7.336941558441559</v>
      </c>
      <c r="O44" s="8">
        <v>15</v>
      </c>
    </row>
    <row r="45" spans="1:15" ht="15">
      <c r="A45" s="5" t="s">
        <v>63</v>
      </c>
      <c r="B45" s="5" t="s">
        <v>64</v>
      </c>
      <c r="C45" s="7">
        <v>0</v>
      </c>
      <c r="D45" s="7">
        <v>0</v>
      </c>
      <c r="E45" s="13">
        <v>0</v>
      </c>
      <c r="F45" s="7">
        <v>3.1716</v>
      </c>
      <c r="G45" s="7">
        <v>0</v>
      </c>
      <c r="H45" s="7">
        <v>3.9714</v>
      </c>
      <c r="I45" s="7">
        <v>0</v>
      </c>
      <c r="J45" s="7">
        <v>0</v>
      </c>
      <c r="K45" s="7">
        <f>MAX(C45:J45,1)</f>
        <v>3.9714</v>
      </c>
      <c r="L45" s="7">
        <f>LARGE(C45:J45,2)</f>
        <v>3.1716</v>
      </c>
      <c r="M45" s="7">
        <f>LARGE(C45:J45,3)</f>
        <v>0</v>
      </c>
      <c r="N45" s="7">
        <f>SUM(K45:M45)</f>
        <v>7.143000000000001</v>
      </c>
      <c r="O45" s="8">
        <v>16</v>
      </c>
    </row>
    <row r="46" spans="1:15" ht="15">
      <c r="A46" s="5" t="s">
        <v>39</v>
      </c>
      <c r="B46" s="5" t="s">
        <v>65</v>
      </c>
      <c r="C46" s="7">
        <v>2.7345194805194804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f>MAX(C46:J46,1)</f>
        <v>2.7345194805194804</v>
      </c>
      <c r="L46" s="7">
        <f>LARGE(C46:J46,2)</f>
        <v>0</v>
      </c>
      <c r="M46" s="7">
        <f>LARGE(C46:J46,3)</f>
        <v>0</v>
      </c>
      <c r="N46" s="7">
        <f>SUM(K46:M46)</f>
        <v>2.7345194805194804</v>
      </c>
      <c r="O46" s="8">
        <v>17</v>
      </c>
    </row>
    <row r="47" spans="1:15" ht="15">
      <c r="A47" s="5" t="s">
        <v>66</v>
      </c>
      <c r="B47" s="5" t="s">
        <v>67</v>
      </c>
      <c r="C47" s="7">
        <v>0</v>
      </c>
      <c r="D47" s="12">
        <v>2.6285454545454545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f>MAX(C47:J47,1)</f>
        <v>2.6285454545454545</v>
      </c>
      <c r="L47" s="7">
        <f>LARGE(C47:J47,2)</f>
        <v>0</v>
      </c>
      <c r="M47" s="7">
        <f>LARGE(C47:J47,3)</f>
        <v>0</v>
      </c>
      <c r="N47" s="7">
        <f>SUM(K47:M47)</f>
        <v>2.6285454545454545</v>
      </c>
      <c r="O47" s="8">
        <v>18</v>
      </c>
    </row>
    <row r="48" spans="1:15" ht="15">
      <c r="A48" s="5" t="s">
        <v>39</v>
      </c>
      <c r="B48" s="5" t="s">
        <v>68</v>
      </c>
      <c r="C48" s="7">
        <v>2.6259935064935065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f>MAX(C48:J48,1)</f>
        <v>2.6259935064935065</v>
      </c>
      <c r="L48" s="7">
        <f>LARGE(C48:J48,2)</f>
        <v>0</v>
      </c>
      <c r="M48" s="7">
        <f>LARGE(C48:J48,3)</f>
        <v>0</v>
      </c>
      <c r="N48" s="7">
        <f>SUM(K48:M48)</f>
        <v>2.6259935064935065</v>
      </c>
      <c r="O48" s="8">
        <v>19</v>
      </c>
    </row>
    <row r="49" spans="1:15" ht="15">
      <c r="A49" s="5" t="s">
        <v>69</v>
      </c>
      <c r="B49" s="5" t="s">
        <v>70</v>
      </c>
      <c r="C49" s="7">
        <v>2.3451298701298704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f>MAX(C49:J49,1)</f>
        <v>2.3451298701298704</v>
      </c>
      <c r="L49" s="7">
        <f>LARGE(C49:J49,2)</f>
        <v>0</v>
      </c>
      <c r="M49" s="7">
        <f>LARGE(C49:J49,3)</f>
        <v>0</v>
      </c>
      <c r="N49" s="7">
        <f>SUM(K49:M49)</f>
        <v>2.3451298701298704</v>
      </c>
      <c r="O49" s="8">
        <v>20</v>
      </c>
    </row>
    <row r="50" spans="1:15" ht="15">
      <c r="A50" s="5" t="s">
        <v>39</v>
      </c>
      <c r="B50" s="5" t="s">
        <v>71</v>
      </c>
      <c r="C50" s="7">
        <v>2.125772727272727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f>MAX(C50:J50,1)</f>
        <v>2.125772727272727</v>
      </c>
      <c r="L50" s="7">
        <f>LARGE(C50:J50,2)</f>
        <v>0</v>
      </c>
      <c r="M50" s="7">
        <f>LARGE(C50:J50,3)</f>
        <v>0</v>
      </c>
      <c r="N50" s="7">
        <f>SUM(K50:M50)</f>
        <v>2.125772727272727</v>
      </c>
      <c r="O50" s="8">
        <v>21</v>
      </c>
    </row>
    <row r="51" spans="1:15" ht="15">
      <c r="A51" s="5" t="s">
        <v>72</v>
      </c>
      <c r="B51" s="5" t="s">
        <v>73</v>
      </c>
      <c r="C51" s="7">
        <v>0</v>
      </c>
      <c r="D51" s="7">
        <v>0</v>
      </c>
      <c r="E51" s="13">
        <v>1.1248571428571428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f>MAX(C51:J51,1)</f>
        <v>1.1248571428571428</v>
      </c>
      <c r="L51" s="7">
        <f>LARGE(C51:J51,2)</f>
        <v>0</v>
      </c>
      <c r="M51" s="7">
        <f>LARGE(C51:J51,3)</f>
        <v>0</v>
      </c>
      <c r="N51" s="7">
        <f>SUM(K51:M51)</f>
        <v>1.1248571428571428</v>
      </c>
      <c r="O51" s="8">
        <v>21</v>
      </c>
    </row>
  </sheetData>
  <sheetProtection selectLockedCells="1" selectUnlockedCells="1"/>
  <mergeCells count="10">
    <mergeCell ref="A28:B28"/>
    <mergeCell ref="O28:O29"/>
    <mergeCell ref="A1:B1"/>
    <mergeCell ref="C1:J1"/>
    <mergeCell ref="K1:M1"/>
    <mergeCell ref="A2:B2"/>
    <mergeCell ref="O2:O3"/>
    <mergeCell ref="A27:B27"/>
    <mergeCell ref="C27:J27"/>
    <mergeCell ref="K27:M27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4"/>
  <sheetViews>
    <sheetView zoomScalePageLayoutView="0" workbookViewId="0" topLeftCell="A9">
      <selection activeCell="G47" sqref="G47"/>
    </sheetView>
  </sheetViews>
  <sheetFormatPr defaultColWidth="9.00390625" defaultRowHeight="15"/>
  <cols>
    <col min="1" max="1" width="6.140625" style="0" customWidth="1"/>
    <col min="2" max="2" width="9.140625" style="0" customWidth="1"/>
    <col min="3" max="3" width="15.00390625" style="0" customWidth="1"/>
    <col min="4" max="4" width="17.28125" style="0" hidden="1" customWidth="1"/>
    <col min="5" max="5" width="24.140625" style="0" hidden="1" customWidth="1"/>
    <col min="6" max="6" width="6.7109375" style="0" customWidth="1"/>
    <col min="7" max="7" width="6.00390625" style="0" customWidth="1"/>
    <col min="8" max="8" width="6.421875" style="0" customWidth="1"/>
    <col min="9" max="9" width="6.57421875" style="0" customWidth="1"/>
    <col min="10" max="10" width="6.7109375" style="0" customWidth="1"/>
  </cols>
  <sheetData>
    <row r="1" spans="1:17" ht="18.75" customHeight="1">
      <c r="A1" s="44"/>
      <c r="B1" s="44"/>
      <c r="C1" s="44"/>
      <c r="D1" s="44"/>
      <c r="E1" s="44"/>
      <c r="F1" s="43" t="s">
        <v>74</v>
      </c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9" ht="15">
      <c r="A2" s="45" t="s">
        <v>75</v>
      </c>
      <c r="B2" s="45"/>
      <c r="C2" s="45"/>
      <c r="D2" s="45"/>
      <c r="E2" s="45"/>
      <c r="F2" s="40" t="s">
        <v>76</v>
      </c>
      <c r="G2" s="40"/>
      <c r="H2" s="41" t="s">
        <v>77</v>
      </c>
      <c r="I2" s="41"/>
      <c r="J2" s="40" t="s">
        <v>78</v>
      </c>
      <c r="K2" s="40"/>
      <c r="L2" s="41" t="s">
        <v>79</v>
      </c>
      <c r="M2" s="41"/>
      <c r="N2" s="40" t="s">
        <v>80</v>
      </c>
      <c r="O2" s="40"/>
      <c r="P2" s="41" t="s">
        <v>81</v>
      </c>
      <c r="Q2" s="41"/>
      <c r="R2" s="42" t="s">
        <v>82</v>
      </c>
      <c r="S2" s="42"/>
    </row>
    <row r="3" spans="1:19" ht="14.25" customHeight="1">
      <c r="A3" s="14" t="s">
        <v>83</v>
      </c>
      <c r="B3" s="15" t="s">
        <v>15</v>
      </c>
      <c r="C3" s="15" t="s">
        <v>16</v>
      </c>
      <c r="D3" s="16" t="s">
        <v>84</v>
      </c>
      <c r="E3" s="16" t="s">
        <v>85</v>
      </c>
      <c r="F3" s="17" t="s">
        <v>86</v>
      </c>
      <c r="G3" s="17" t="s">
        <v>17</v>
      </c>
      <c r="H3" s="18" t="s">
        <v>86</v>
      </c>
      <c r="I3" s="18" t="s">
        <v>17</v>
      </c>
      <c r="J3" s="17" t="s">
        <v>86</v>
      </c>
      <c r="K3" s="17" t="s">
        <v>17</v>
      </c>
      <c r="L3" s="18" t="s">
        <v>86</v>
      </c>
      <c r="M3" s="18" t="s">
        <v>17</v>
      </c>
      <c r="N3" s="17" t="s">
        <v>86</v>
      </c>
      <c r="O3" s="17" t="s">
        <v>17</v>
      </c>
      <c r="P3" s="18" t="s">
        <v>86</v>
      </c>
      <c r="Q3" s="18" t="s">
        <v>17</v>
      </c>
      <c r="R3" s="19" t="s">
        <v>17</v>
      </c>
      <c r="S3" s="20" t="s">
        <v>87</v>
      </c>
    </row>
    <row r="4" spans="1:19" ht="15">
      <c r="A4" s="21">
        <v>18</v>
      </c>
      <c r="B4" s="5" t="s">
        <v>24</v>
      </c>
      <c r="C4" s="5" t="s">
        <v>25</v>
      </c>
      <c r="D4" s="22"/>
      <c r="E4" s="22"/>
      <c r="F4" s="23">
        <v>109</v>
      </c>
      <c r="G4" s="24">
        <f aca="true" t="shared" si="0" ref="G4:G19">(F4/120)</f>
        <v>0.9083333333333333</v>
      </c>
      <c r="H4" s="23">
        <v>98</v>
      </c>
      <c r="I4" s="24">
        <f aca="true" t="shared" si="1" ref="I4:I19">(H4/110)</f>
        <v>0.8909090909090909</v>
      </c>
      <c r="J4" s="23">
        <v>85</v>
      </c>
      <c r="K4" s="24">
        <f aca="true" t="shared" si="2" ref="K4:K19">(J4/220)</f>
        <v>0.38636363636363635</v>
      </c>
      <c r="L4" s="23">
        <v>80</v>
      </c>
      <c r="M4" s="24">
        <f aca="true" t="shared" si="3" ref="M4:M19">(L4/100)</f>
        <v>0.8</v>
      </c>
      <c r="N4" s="23">
        <v>55</v>
      </c>
      <c r="O4" s="24">
        <f aca="true" t="shared" si="4" ref="O4:O19">(N4/80)</f>
        <v>0.6875</v>
      </c>
      <c r="P4" s="23">
        <v>45</v>
      </c>
      <c r="Q4" s="24">
        <f aca="true" t="shared" si="5" ref="Q4:Q19">(P4/100)</f>
        <v>0.45</v>
      </c>
      <c r="R4" s="12">
        <f aca="true" t="shared" si="6" ref="R4:R19">G4+I4+K4+M4+O4+Q4</f>
        <v>4.1231060606060606</v>
      </c>
      <c r="S4" s="25">
        <v>1</v>
      </c>
    </row>
    <row r="5" spans="1:19" ht="15">
      <c r="A5" s="21">
        <v>11</v>
      </c>
      <c r="B5" s="5" t="s">
        <v>44</v>
      </c>
      <c r="C5" s="6" t="s">
        <v>45</v>
      </c>
      <c r="D5" s="22"/>
      <c r="E5" s="22"/>
      <c r="F5" s="23">
        <v>113</v>
      </c>
      <c r="G5" s="24">
        <f t="shared" si="0"/>
        <v>0.9416666666666667</v>
      </c>
      <c r="H5" s="23">
        <v>110</v>
      </c>
      <c r="I5" s="24">
        <f t="shared" si="1"/>
        <v>1</v>
      </c>
      <c r="J5" s="23">
        <v>105</v>
      </c>
      <c r="K5" s="24">
        <f t="shared" si="2"/>
        <v>0.4772727272727273</v>
      </c>
      <c r="L5" s="23">
        <v>62</v>
      </c>
      <c r="M5" s="24">
        <f t="shared" si="3"/>
        <v>0.62</v>
      </c>
      <c r="N5" s="23">
        <v>55</v>
      </c>
      <c r="O5" s="24">
        <f t="shared" si="4"/>
        <v>0.6875</v>
      </c>
      <c r="P5" s="23">
        <v>35</v>
      </c>
      <c r="Q5" s="24">
        <f t="shared" si="5"/>
        <v>0.35</v>
      </c>
      <c r="R5" s="12">
        <f t="shared" si="6"/>
        <v>4.076439393939394</v>
      </c>
      <c r="S5" s="25">
        <v>2</v>
      </c>
    </row>
    <row r="6" spans="1:19" ht="15">
      <c r="A6" s="21">
        <v>5</v>
      </c>
      <c r="B6" s="5" t="s">
        <v>18</v>
      </c>
      <c r="C6" s="6" t="s">
        <v>19</v>
      </c>
      <c r="D6" s="22"/>
      <c r="E6" s="22"/>
      <c r="F6" s="23">
        <v>110</v>
      </c>
      <c r="G6" s="24">
        <f t="shared" si="0"/>
        <v>0.9166666666666666</v>
      </c>
      <c r="H6" s="23">
        <v>93</v>
      </c>
      <c r="I6" s="24">
        <f t="shared" si="1"/>
        <v>0.8454545454545455</v>
      </c>
      <c r="J6" s="23">
        <v>79</v>
      </c>
      <c r="K6" s="24">
        <f t="shared" si="2"/>
        <v>0.35909090909090907</v>
      </c>
      <c r="L6" s="23">
        <v>20</v>
      </c>
      <c r="M6" s="24">
        <f t="shared" si="3"/>
        <v>0.2</v>
      </c>
      <c r="N6" s="23">
        <v>70</v>
      </c>
      <c r="O6" s="24">
        <f t="shared" si="4"/>
        <v>0.875</v>
      </c>
      <c r="P6" s="23">
        <v>65</v>
      </c>
      <c r="Q6" s="24">
        <f t="shared" si="5"/>
        <v>0.65</v>
      </c>
      <c r="R6" s="12">
        <f t="shared" si="6"/>
        <v>3.846212121212121</v>
      </c>
      <c r="S6" s="25">
        <v>3</v>
      </c>
    </row>
    <row r="7" spans="1:19" ht="15" customHeight="1">
      <c r="A7" s="21">
        <v>15</v>
      </c>
      <c r="B7" s="5" t="s">
        <v>22</v>
      </c>
      <c r="C7" s="5" t="s">
        <v>23</v>
      </c>
      <c r="D7" s="22"/>
      <c r="E7" s="22"/>
      <c r="F7" s="23">
        <v>114</v>
      </c>
      <c r="G7" s="24">
        <f t="shared" si="0"/>
        <v>0.95</v>
      </c>
      <c r="H7" s="23">
        <v>81</v>
      </c>
      <c r="I7" s="24">
        <f t="shared" si="1"/>
        <v>0.7363636363636363</v>
      </c>
      <c r="J7" s="23">
        <v>65</v>
      </c>
      <c r="K7" s="24">
        <f t="shared" si="2"/>
        <v>0.29545454545454547</v>
      </c>
      <c r="L7" s="23">
        <v>53</v>
      </c>
      <c r="M7" s="24">
        <f t="shared" si="3"/>
        <v>0.53</v>
      </c>
      <c r="N7" s="23">
        <v>65</v>
      </c>
      <c r="O7" s="24">
        <f t="shared" si="4"/>
        <v>0.8125</v>
      </c>
      <c r="P7" s="23">
        <v>45</v>
      </c>
      <c r="Q7" s="24">
        <f t="shared" si="5"/>
        <v>0.45</v>
      </c>
      <c r="R7" s="12">
        <f t="shared" si="6"/>
        <v>3.774318181818182</v>
      </c>
      <c r="S7" s="25">
        <v>4</v>
      </c>
    </row>
    <row r="8" spans="1:19" ht="15">
      <c r="A8" s="21">
        <v>21</v>
      </c>
      <c r="B8" s="5" t="s">
        <v>29</v>
      </c>
      <c r="C8" s="5" t="s">
        <v>37</v>
      </c>
      <c r="D8" s="22"/>
      <c r="E8" s="22"/>
      <c r="F8" s="23">
        <v>101</v>
      </c>
      <c r="G8" s="24">
        <f t="shared" si="0"/>
        <v>0.8416666666666667</v>
      </c>
      <c r="H8" s="23">
        <v>86</v>
      </c>
      <c r="I8" s="24">
        <f t="shared" si="1"/>
        <v>0.7818181818181819</v>
      </c>
      <c r="J8" s="23">
        <v>94</v>
      </c>
      <c r="K8" s="24">
        <f t="shared" si="2"/>
        <v>0.42727272727272725</v>
      </c>
      <c r="L8" s="23">
        <v>67</v>
      </c>
      <c r="M8" s="24">
        <f t="shared" si="3"/>
        <v>0.67</v>
      </c>
      <c r="N8" s="23">
        <v>63</v>
      </c>
      <c r="O8" s="24">
        <f t="shared" si="4"/>
        <v>0.7875</v>
      </c>
      <c r="P8" s="23">
        <v>20</v>
      </c>
      <c r="Q8" s="24">
        <f t="shared" si="5"/>
        <v>0.2</v>
      </c>
      <c r="R8" s="12">
        <f t="shared" si="6"/>
        <v>3.708257575757576</v>
      </c>
      <c r="S8" s="25">
        <v>5</v>
      </c>
    </row>
    <row r="9" spans="1:19" ht="15">
      <c r="A9" s="21">
        <v>27</v>
      </c>
      <c r="B9" s="5" t="s">
        <v>33</v>
      </c>
      <c r="C9" s="5" t="s">
        <v>34</v>
      </c>
      <c r="D9" s="22"/>
      <c r="E9" s="22"/>
      <c r="F9" s="23">
        <v>100</v>
      </c>
      <c r="G9" s="24">
        <f t="shared" si="0"/>
        <v>0.8333333333333334</v>
      </c>
      <c r="H9" s="23">
        <v>71</v>
      </c>
      <c r="I9" s="24">
        <f t="shared" si="1"/>
        <v>0.6454545454545455</v>
      </c>
      <c r="J9" s="23">
        <v>68</v>
      </c>
      <c r="K9" s="24">
        <f t="shared" si="2"/>
        <v>0.3090909090909091</v>
      </c>
      <c r="L9" s="23">
        <v>55</v>
      </c>
      <c r="M9" s="24">
        <f t="shared" si="3"/>
        <v>0.55</v>
      </c>
      <c r="N9" s="23">
        <v>68</v>
      </c>
      <c r="O9" s="24">
        <f t="shared" si="4"/>
        <v>0.85</v>
      </c>
      <c r="P9" s="23">
        <v>50</v>
      </c>
      <c r="Q9" s="24">
        <f t="shared" si="5"/>
        <v>0.5</v>
      </c>
      <c r="R9" s="12">
        <f t="shared" si="6"/>
        <v>3.687878787878788</v>
      </c>
      <c r="S9" s="25">
        <v>6</v>
      </c>
    </row>
    <row r="10" spans="1:19" ht="15">
      <c r="A10" s="21">
        <v>3</v>
      </c>
      <c r="B10" s="5" t="s">
        <v>26</v>
      </c>
      <c r="C10" s="5" t="s">
        <v>32</v>
      </c>
      <c r="D10" s="22"/>
      <c r="E10" s="22"/>
      <c r="F10" s="23">
        <v>109</v>
      </c>
      <c r="G10" s="24">
        <f t="shared" si="0"/>
        <v>0.9083333333333333</v>
      </c>
      <c r="H10" s="23">
        <v>66</v>
      </c>
      <c r="I10" s="24">
        <f t="shared" si="1"/>
        <v>0.6</v>
      </c>
      <c r="J10" s="23">
        <v>64</v>
      </c>
      <c r="K10" s="24">
        <f t="shared" si="2"/>
        <v>0.2909090909090909</v>
      </c>
      <c r="L10" s="23">
        <v>48</v>
      </c>
      <c r="M10" s="24">
        <f t="shared" si="3"/>
        <v>0.48</v>
      </c>
      <c r="N10" s="23">
        <v>80</v>
      </c>
      <c r="O10" s="24">
        <f t="shared" si="4"/>
        <v>1</v>
      </c>
      <c r="P10" s="23">
        <v>40</v>
      </c>
      <c r="Q10" s="24">
        <f t="shared" si="5"/>
        <v>0.4</v>
      </c>
      <c r="R10" s="12">
        <f t="shared" si="6"/>
        <v>3.679242424242424</v>
      </c>
      <c r="S10" s="25">
        <v>7</v>
      </c>
    </row>
    <row r="11" spans="1:19" ht="15" customHeight="1">
      <c r="A11" s="21">
        <v>2</v>
      </c>
      <c r="B11" s="5" t="s">
        <v>26</v>
      </c>
      <c r="C11" s="5" t="s">
        <v>27</v>
      </c>
      <c r="D11" s="22"/>
      <c r="E11" s="22"/>
      <c r="F11" s="23">
        <v>113</v>
      </c>
      <c r="G11" s="24">
        <f t="shared" si="0"/>
        <v>0.9416666666666667</v>
      </c>
      <c r="H11" s="23">
        <v>93</v>
      </c>
      <c r="I11" s="24">
        <f t="shared" si="1"/>
        <v>0.8454545454545455</v>
      </c>
      <c r="J11" s="23">
        <v>57</v>
      </c>
      <c r="K11" s="24">
        <f t="shared" si="2"/>
        <v>0.2590909090909091</v>
      </c>
      <c r="L11" s="23">
        <v>20</v>
      </c>
      <c r="M11" s="24">
        <f t="shared" si="3"/>
        <v>0.2</v>
      </c>
      <c r="N11" s="23">
        <v>75</v>
      </c>
      <c r="O11" s="24">
        <f t="shared" si="4"/>
        <v>0.9375</v>
      </c>
      <c r="P11" s="23">
        <v>35</v>
      </c>
      <c r="Q11" s="24">
        <f t="shared" si="5"/>
        <v>0.35</v>
      </c>
      <c r="R11" s="12">
        <f t="shared" si="6"/>
        <v>3.5337121212121216</v>
      </c>
      <c r="S11" s="25">
        <v>8</v>
      </c>
    </row>
    <row r="12" spans="1:19" ht="15">
      <c r="A12" s="21">
        <v>1</v>
      </c>
      <c r="B12" s="5" t="s">
        <v>18</v>
      </c>
      <c r="C12" s="6" t="s">
        <v>38</v>
      </c>
      <c r="D12" s="22"/>
      <c r="E12" s="22"/>
      <c r="F12" s="23">
        <v>100</v>
      </c>
      <c r="G12" s="24">
        <f t="shared" si="0"/>
        <v>0.8333333333333334</v>
      </c>
      <c r="H12" s="23">
        <v>86</v>
      </c>
      <c r="I12" s="24">
        <f t="shared" si="1"/>
        <v>0.7818181818181819</v>
      </c>
      <c r="J12" s="23">
        <v>86</v>
      </c>
      <c r="K12" s="24">
        <f t="shared" si="2"/>
        <v>0.39090909090909093</v>
      </c>
      <c r="L12" s="23">
        <v>39</v>
      </c>
      <c r="M12" s="24">
        <f t="shared" si="3"/>
        <v>0.39</v>
      </c>
      <c r="N12" s="23">
        <v>55</v>
      </c>
      <c r="O12" s="24">
        <f t="shared" si="4"/>
        <v>0.6875</v>
      </c>
      <c r="P12" s="23">
        <v>45</v>
      </c>
      <c r="Q12" s="24">
        <f t="shared" si="5"/>
        <v>0.45</v>
      </c>
      <c r="R12" s="12">
        <f t="shared" si="6"/>
        <v>3.5335606060606066</v>
      </c>
      <c r="S12" s="25">
        <v>9</v>
      </c>
    </row>
    <row r="13" spans="1:19" ht="15">
      <c r="A13" s="21">
        <v>10</v>
      </c>
      <c r="B13" s="5" t="s">
        <v>26</v>
      </c>
      <c r="C13" s="5" t="s">
        <v>31</v>
      </c>
      <c r="D13" s="22"/>
      <c r="E13" s="22"/>
      <c r="F13" s="23">
        <v>103</v>
      </c>
      <c r="G13" s="24">
        <f t="shared" si="0"/>
        <v>0.8583333333333333</v>
      </c>
      <c r="H13" s="23">
        <v>87</v>
      </c>
      <c r="I13" s="24">
        <f t="shared" si="1"/>
        <v>0.7909090909090909</v>
      </c>
      <c r="J13" s="23">
        <v>87</v>
      </c>
      <c r="K13" s="24">
        <f t="shared" si="2"/>
        <v>0.39545454545454545</v>
      </c>
      <c r="L13" s="23">
        <v>45</v>
      </c>
      <c r="M13" s="24">
        <f t="shared" si="3"/>
        <v>0.45</v>
      </c>
      <c r="N13" s="23">
        <v>53</v>
      </c>
      <c r="O13" s="24">
        <f t="shared" si="4"/>
        <v>0.6625</v>
      </c>
      <c r="P13" s="23">
        <v>25</v>
      </c>
      <c r="Q13" s="24">
        <f t="shared" si="5"/>
        <v>0.25</v>
      </c>
      <c r="R13" s="12">
        <f t="shared" si="6"/>
        <v>3.4071969696969697</v>
      </c>
      <c r="S13" s="25">
        <v>10</v>
      </c>
    </row>
    <row r="14" spans="1:19" ht="15">
      <c r="A14" s="21">
        <v>19</v>
      </c>
      <c r="B14" s="5" t="s">
        <v>29</v>
      </c>
      <c r="C14" s="6" t="s">
        <v>48</v>
      </c>
      <c r="D14" s="22"/>
      <c r="E14" s="22"/>
      <c r="F14" s="23">
        <v>106</v>
      </c>
      <c r="G14" s="24">
        <f t="shared" si="0"/>
        <v>0.8833333333333333</v>
      </c>
      <c r="H14" s="23">
        <v>68</v>
      </c>
      <c r="I14" s="24">
        <f t="shared" si="1"/>
        <v>0.6181818181818182</v>
      </c>
      <c r="J14" s="23">
        <v>69</v>
      </c>
      <c r="K14" s="24">
        <f t="shared" si="2"/>
        <v>0.31363636363636366</v>
      </c>
      <c r="L14" s="23">
        <v>52</v>
      </c>
      <c r="M14" s="24">
        <f t="shared" si="3"/>
        <v>0.52</v>
      </c>
      <c r="N14" s="23">
        <v>45</v>
      </c>
      <c r="O14" s="24">
        <f t="shared" si="4"/>
        <v>0.5625</v>
      </c>
      <c r="P14" s="23">
        <v>35</v>
      </c>
      <c r="Q14" s="24">
        <f t="shared" si="5"/>
        <v>0.35</v>
      </c>
      <c r="R14" s="12">
        <f t="shared" si="6"/>
        <v>3.247651515151515</v>
      </c>
      <c r="S14" s="25">
        <v>11</v>
      </c>
    </row>
    <row r="15" spans="1:19" ht="15">
      <c r="A15" s="21">
        <v>12</v>
      </c>
      <c r="B15" s="5" t="s">
        <v>29</v>
      </c>
      <c r="C15" s="5" t="s">
        <v>30</v>
      </c>
      <c r="D15" s="22"/>
      <c r="E15" s="22"/>
      <c r="F15" s="23">
        <v>99</v>
      </c>
      <c r="G15" s="24">
        <f t="shared" si="0"/>
        <v>0.825</v>
      </c>
      <c r="H15" s="23">
        <v>54</v>
      </c>
      <c r="I15" s="24">
        <f t="shared" si="1"/>
        <v>0.4909090909090909</v>
      </c>
      <c r="J15" s="23">
        <v>114</v>
      </c>
      <c r="K15" s="24">
        <f t="shared" si="2"/>
        <v>0.5181818181818182</v>
      </c>
      <c r="L15" s="23">
        <v>40</v>
      </c>
      <c r="M15" s="24">
        <f t="shared" si="3"/>
        <v>0.4</v>
      </c>
      <c r="N15" s="23">
        <v>54</v>
      </c>
      <c r="O15" s="24">
        <f t="shared" si="4"/>
        <v>0.675</v>
      </c>
      <c r="P15" s="23">
        <v>20</v>
      </c>
      <c r="Q15" s="24">
        <f t="shared" si="5"/>
        <v>0.2</v>
      </c>
      <c r="R15" s="12">
        <f t="shared" si="6"/>
        <v>3.1090909090909093</v>
      </c>
      <c r="S15" s="25">
        <v>12</v>
      </c>
    </row>
    <row r="16" spans="1:19" ht="15">
      <c r="A16" s="21">
        <v>17</v>
      </c>
      <c r="B16" s="6" t="s">
        <v>46</v>
      </c>
      <c r="C16" s="5" t="s">
        <v>47</v>
      </c>
      <c r="D16" s="22"/>
      <c r="E16" s="22"/>
      <c r="F16" s="23">
        <v>78</v>
      </c>
      <c r="G16" s="24">
        <f t="shared" si="0"/>
        <v>0.65</v>
      </c>
      <c r="H16" s="23">
        <v>48</v>
      </c>
      <c r="I16" s="24">
        <f t="shared" si="1"/>
        <v>0.43636363636363634</v>
      </c>
      <c r="J16" s="23">
        <v>106</v>
      </c>
      <c r="K16" s="24">
        <f t="shared" si="2"/>
        <v>0.4818181818181818</v>
      </c>
      <c r="L16" s="23">
        <v>34</v>
      </c>
      <c r="M16" s="24">
        <f t="shared" si="3"/>
        <v>0.34</v>
      </c>
      <c r="N16" s="23">
        <v>65</v>
      </c>
      <c r="O16" s="24">
        <f t="shared" si="4"/>
        <v>0.8125</v>
      </c>
      <c r="P16" s="23">
        <v>30</v>
      </c>
      <c r="Q16" s="24">
        <f t="shared" si="5"/>
        <v>0.3</v>
      </c>
      <c r="R16" s="12">
        <f t="shared" si="6"/>
        <v>3.020681818181818</v>
      </c>
      <c r="S16" s="25">
        <v>13</v>
      </c>
    </row>
    <row r="17" spans="1:19" ht="15">
      <c r="A17" s="21">
        <v>29</v>
      </c>
      <c r="B17" s="5" t="s">
        <v>41</v>
      </c>
      <c r="C17" s="5" t="s">
        <v>42</v>
      </c>
      <c r="D17" s="22"/>
      <c r="E17" s="22"/>
      <c r="F17" s="23">
        <v>89</v>
      </c>
      <c r="G17" s="24">
        <f t="shared" si="0"/>
        <v>0.7416666666666667</v>
      </c>
      <c r="H17" s="23">
        <v>36</v>
      </c>
      <c r="I17" s="24">
        <f t="shared" si="1"/>
        <v>0.32727272727272727</v>
      </c>
      <c r="J17" s="23">
        <v>50</v>
      </c>
      <c r="K17" s="24">
        <f t="shared" si="2"/>
        <v>0.22727272727272727</v>
      </c>
      <c r="L17" s="23">
        <v>28</v>
      </c>
      <c r="M17" s="24">
        <f t="shared" si="3"/>
        <v>0.28</v>
      </c>
      <c r="N17" s="23">
        <v>40</v>
      </c>
      <c r="O17" s="24">
        <f t="shared" si="4"/>
        <v>0.5</v>
      </c>
      <c r="P17" s="23">
        <v>30</v>
      </c>
      <c r="Q17" s="24">
        <f t="shared" si="5"/>
        <v>0.3</v>
      </c>
      <c r="R17" s="12">
        <f t="shared" si="6"/>
        <v>2.376212121212121</v>
      </c>
      <c r="S17" s="25">
        <v>14</v>
      </c>
    </row>
    <row r="18" spans="1:19" ht="15">
      <c r="A18" s="21">
        <v>26</v>
      </c>
      <c r="B18" s="5" t="s">
        <v>29</v>
      </c>
      <c r="C18" s="6" t="s">
        <v>43</v>
      </c>
      <c r="D18" s="22"/>
      <c r="E18" s="22"/>
      <c r="F18" s="23">
        <v>101</v>
      </c>
      <c r="G18" s="24">
        <f t="shared" si="0"/>
        <v>0.8416666666666667</v>
      </c>
      <c r="H18" s="23">
        <v>11</v>
      </c>
      <c r="I18" s="24">
        <f t="shared" si="1"/>
        <v>0.1</v>
      </c>
      <c r="J18" s="23">
        <v>64</v>
      </c>
      <c r="K18" s="24">
        <f t="shared" si="2"/>
        <v>0.2909090909090909</v>
      </c>
      <c r="L18" s="23">
        <v>38</v>
      </c>
      <c r="M18" s="24">
        <f t="shared" si="3"/>
        <v>0.38</v>
      </c>
      <c r="N18" s="23">
        <v>41</v>
      </c>
      <c r="O18" s="24">
        <f t="shared" si="4"/>
        <v>0.5125</v>
      </c>
      <c r="P18" s="23">
        <v>20</v>
      </c>
      <c r="Q18" s="24">
        <f t="shared" si="5"/>
        <v>0.2</v>
      </c>
      <c r="R18" s="12">
        <f t="shared" si="6"/>
        <v>2.3250757575757577</v>
      </c>
      <c r="S18" s="25">
        <v>15</v>
      </c>
    </row>
    <row r="19" spans="1:19" ht="15">
      <c r="A19" s="21">
        <v>13</v>
      </c>
      <c r="B19" s="5" t="s">
        <v>35</v>
      </c>
      <c r="C19" s="5" t="s">
        <v>36</v>
      </c>
      <c r="D19" s="22"/>
      <c r="E19" s="22"/>
      <c r="F19" s="23">
        <v>83</v>
      </c>
      <c r="G19" s="24">
        <f t="shared" si="0"/>
        <v>0.6916666666666667</v>
      </c>
      <c r="H19" s="23">
        <v>46</v>
      </c>
      <c r="I19" s="24">
        <f t="shared" si="1"/>
        <v>0.41818181818181815</v>
      </c>
      <c r="J19" s="23">
        <v>72</v>
      </c>
      <c r="K19" s="24">
        <f t="shared" si="2"/>
        <v>0.32727272727272727</v>
      </c>
      <c r="L19" s="23">
        <v>18</v>
      </c>
      <c r="M19" s="24">
        <f t="shared" si="3"/>
        <v>0.18</v>
      </c>
      <c r="N19" s="23">
        <v>11</v>
      </c>
      <c r="O19" s="24">
        <f t="shared" si="4"/>
        <v>0.1375</v>
      </c>
      <c r="P19" s="23">
        <v>20</v>
      </c>
      <c r="Q19" s="24">
        <f t="shared" si="5"/>
        <v>0.2</v>
      </c>
      <c r="R19" s="12">
        <f t="shared" si="6"/>
        <v>1.9546212121212119</v>
      </c>
      <c r="S19" s="25">
        <v>16</v>
      </c>
    </row>
    <row r="20" spans="1:19" ht="15">
      <c r="A20" s="26"/>
      <c r="B20" s="5"/>
      <c r="C20" s="6"/>
      <c r="D20" s="22"/>
      <c r="E20" s="22"/>
      <c r="F20" s="23"/>
      <c r="G20" s="24"/>
      <c r="H20" s="23"/>
      <c r="I20" s="24"/>
      <c r="J20" s="23"/>
      <c r="K20" s="24"/>
      <c r="L20" s="23"/>
      <c r="M20" s="24"/>
      <c r="N20" s="23"/>
      <c r="O20" s="24"/>
      <c r="P20" s="23"/>
      <c r="Q20" s="24"/>
      <c r="R20" s="12"/>
      <c r="S20" s="25"/>
    </row>
    <row r="21" spans="1:19" ht="15">
      <c r="A21" s="21"/>
      <c r="B21" s="5"/>
      <c r="C21" s="5"/>
      <c r="D21" s="22"/>
      <c r="E21" s="22"/>
      <c r="F21" s="23"/>
      <c r="G21" s="24"/>
      <c r="H21" s="23"/>
      <c r="I21" s="24"/>
      <c r="J21" s="23"/>
      <c r="K21" s="24"/>
      <c r="L21" s="23"/>
      <c r="M21" s="24"/>
      <c r="N21" s="23"/>
      <c r="O21" s="24"/>
      <c r="P21" s="23"/>
      <c r="Q21" s="24"/>
      <c r="R21" s="12"/>
      <c r="S21" s="25"/>
    </row>
    <row r="22" spans="1:19" ht="15">
      <c r="A22" s="26"/>
      <c r="B22" s="5"/>
      <c r="C22" s="5"/>
      <c r="D22" s="22"/>
      <c r="E22" s="22"/>
      <c r="F22" s="23"/>
      <c r="G22" s="24"/>
      <c r="H22" s="23"/>
      <c r="I22" s="24"/>
      <c r="J22" s="23"/>
      <c r="K22" s="24"/>
      <c r="L22" s="23"/>
      <c r="M22" s="24"/>
      <c r="N22" s="23"/>
      <c r="O22" s="24"/>
      <c r="P22" s="23"/>
      <c r="Q22" s="24"/>
      <c r="R22" s="12"/>
      <c r="S22" s="25"/>
    </row>
    <row r="23" spans="1:19" ht="15">
      <c r="A23" s="26"/>
      <c r="B23" s="5"/>
      <c r="C23" s="6"/>
      <c r="D23" s="22"/>
      <c r="E23" s="22"/>
      <c r="F23" s="23"/>
      <c r="G23" s="24"/>
      <c r="H23" s="23"/>
      <c r="I23" s="24"/>
      <c r="J23" s="23"/>
      <c r="K23" s="24"/>
      <c r="L23" s="23"/>
      <c r="M23" s="24"/>
      <c r="N23" s="23"/>
      <c r="O23" s="24"/>
      <c r="P23" s="23"/>
      <c r="Q23" s="24"/>
      <c r="R23" s="12"/>
      <c r="S23" s="25"/>
    </row>
    <row r="24" spans="1:19" ht="15">
      <c r="A24" s="26"/>
      <c r="B24" s="5"/>
      <c r="C24" s="6"/>
      <c r="D24" s="22"/>
      <c r="E24" s="22"/>
      <c r="F24" s="23"/>
      <c r="G24" s="24"/>
      <c r="H24" s="23"/>
      <c r="I24" s="24"/>
      <c r="J24" s="23"/>
      <c r="K24" s="24"/>
      <c r="L24" s="23"/>
      <c r="M24" s="24"/>
      <c r="N24" s="23"/>
      <c r="O24" s="24"/>
      <c r="P24" s="23"/>
      <c r="Q24" s="24"/>
      <c r="R24" s="12"/>
      <c r="S24" s="25"/>
    </row>
    <row r="25" spans="1:19" ht="15">
      <c r="A25" s="26"/>
      <c r="B25" s="5"/>
      <c r="C25" s="5"/>
      <c r="D25" s="22"/>
      <c r="E25" s="22"/>
      <c r="F25" s="23"/>
      <c r="G25" s="24"/>
      <c r="H25" s="23"/>
      <c r="I25" s="24"/>
      <c r="J25" s="23"/>
      <c r="K25" s="24"/>
      <c r="L25" s="23"/>
      <c r="M25" s="24"/>
      <c r="N25" s="23"/>
      <c r="O25" s="24"/>
      <c r="P25" s="23"/>
      <c r="Q25" s="24"/>
      <c r="R25" s="12"/>
      <c r="S25" s="25"/>
    </row>
    <row r="26" spans="1:19" ht="15">
      <c r="A26" s="26"/>
      <c r="B26" s="5"/>
      <c r="C26" s="6"/>
      <c r="D26" s="22"/>
      <c r="E26" s="22"/>
      <c r="F26" s="23"/>
      <c r="G26" s="24"/>
      <c r="H26" s="23"/>
      <c r="I26" s="24"/>
      <c r="J26" s="23"/>
      <c r="K26" s="24"/>
      <c r="L26" s="23"/>
      <c r="M26" s="24"/>
      <c r="N26" s="23"/>
      <c r="O26" s="24"/>
      <c r="P26" s="23"/>
      <c r="Q26" s="24"/>
      <c r="R26" s="12"/>
      <c r="S26" s="25"/>
    </row>
    <row r="27" spans="1:19" ht="15">
      <c r="A27" s="21"/>
      <c r="B27" s="5"/>
      <c r="C27" s="5"/>
      <c r="D27" s="22"/>
      <c r="E27" s="22"/>
      <c r="F27" s="23"/>
      <c r="G27" s="24"/>
      <c r="H27" s="23"/>
      <c r="I27" s="24"/>
      <c r="J27" s="23"/>
      <c r="K27" s="24"/>
      <c r="L27" s="23"/>
      <c r="M27" s="24"/>
      <c r="N27" s="23"/>
      <c r="O27" s="24"/>
      <c r="P27" s="23"/>
      <c r="Q27" s="24"/>
      <c r="R27" s="12"/>
      <c r="S27" s="25"/>
    </row>
    <row r="28" spans="1:19" ht="15.75">
      <c r="A28" s="21"/>
      <c r="B28" s="5"/>
      <c r="C28" s="6"/>
      <c r="D28" s="22"/>
      <c r="E28" s="22"/>
      <c r="F28" s="43" t="s">
        <v>88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12"/>
      <c r="S28" s="25"/>
    </row>
    <row r="29" spans="1:19" ht="15">
      <c r="A29" s="14" t="s">
        <v>83</v>
      </c>
      <c r="B29" s="15" t="s">
        <v>15</v>
      </c>
      <c r="C29" s="15" t="s">
        <v>16</v>
      </c>
      <c r="D29" s="16" t="s">
        <v>84</v>
      </c>
      <c r="E29" s="16" t="s">
        <v>85</v>
      </c>
      <c r="F29" s="17" t="s">
        <v>86</v>
      </c>
      <c r="G29" s="17" t="s">
        <v>17</v>
      </c>
      <c r="H29" s="18" t="s">
        <v>86</v>
      </c>
      <c r="I29" s="18" t="s">
        <v>17</v>
      </c>
      <c r="J29" s="17" t="s">
        <v>86</v>
      </c>
      <c r="K29" s="17" t="s">
        <v>17</v>
      </c>
      <c r="L29" s="18" t="s">
        <v>86</v>
      </c>
      <c r="M29" s="18" t="s">
        <v>17</v>
      </c>
      <c r="N29" s="17" t="s">
        <v>86</v>
      </c>
      <c r="O29" s="17" t="s">
        <v>17</v>
      </c>
      <c r="P29" s="18" t="s">
        <v>86</v>
      </c>
      <c r="Q29" s="18" t="s">
        <v>17</v>
      </c>
      <c r="R29" s="19" t="s">
        <v>17</v>
      </c>
      <c r="S29" s="20" t="s">
        <v>87</v>
      </c>
    </row>
    <row r="30" spans="1:19" ht="15">
      <c r="A30" s="21">
        <v>25</v>
      </c>
      <c r="B30" s="5" t="s">
        <v>46</v>
      </c>
      <c r="C30" s="5" t="s">
        <v>47</v>
      </c>
      <c r="D30" s="22"/>
      <c r="E30" s="22"/>
      <c r="F30" s="23">
        <v>62</v>
      </c>
      <c r="G30" s="24">
        <f aca="true" t="shared" si="7" ref="G30:G44">(F30/70)</f>
        <v>0.8857142857142857</v>
      </c>
      <c r="H30" s="23">
        <v>76</v>
      </c>
      <c r="I30" s="24">
        <f aca="true" t="shared" si="8" ref="I30:I44">(H30/110)</f>
        <v>0.6909090909090909</v>
      </c>
      <c r="J30" s="23">
        <v>38</v>
      </c>
      <c r="K30" s="24">
        <f aca="true" t="shared" si="9" ref="K30:K44">(J30/220)</f>
        <v>0.17272727272727273</v>
      </c>
      <c r="L30" s="23">
        <v>45</v>
      </c>
      <c r="M30" s="24">
        <f aca="true" t="shared" si="10" ref="M30:M44">(L30/100)</f>
        <v>0.45</v>
      </c>
      <c r="N30" s="23">
        <v>70</v>
      </c>
      <c r="O30" s="24">
        <f aca="true" t="shared" si="11" ref="O30:O44">(N30/80)</f>
        <v>0.875</v>
      </c>
      <c r="P30" s="23">
        <v>128</v>
      </c>
      <c r="Q30" s="24">
        <f aca="true" t="shared" si="12" ref="Q30:Q44">(P30/250)</f>
        <v>0.512</v>
      </c>
      <c r="R30" s="12">
        <f aca="true" t="shared" si="13" ref="R30:R44">G30+I30+K30+M30+O30+Q30</f>
        <v>3.5863506493506496</v>
      </c>
      <c r="S30" s="25">
        <v>1</v>
      </c>
    </row>
    <row r="31" spans="1:19" ht="15">
      <c r="A31" s="21">
        <v>24</v>
      </c>
      <c r="B31" s="5" t="s">
        <v>18</v>
      </c>
      <c r="C31" s="5" t="s">
        <v>28</v>
      </c>
      <c r="D31" s="22"/>
      <c r="E31" s="22"/>
      <c r="F31" s="23">
        <v>57</v>
      </c>
      <c r="G31" s="24">
        <f t="shared" si="7"/>
        <v>0.8142857142857143</v>
      </c>
      <c r="H31" s="23">
        <v>54</v>
      </c>
      <c r="I31" s="24">
        <f t="shared" si="8"/>
        <v>0.4909090909090909</v>
      </c>
      <c r="J31" s="23">
        <v>97</v>
      </c>
      <c r="K31" s="24">
        <f t="shared" si="9"/>
        <v>0.4409090909090909</v>
      </c>
      <c r="L31" s="23">
        <v>46</v>
      </c>
      <c r="M31" s="24">
        <f t="shared" si="10"/>
        <v>0.46</v>
      </c>
      <c r="N31" s="23">
        <v>50</v>
      </c>
      <c r="O31" s="24">
        <f t="shared" si="11"/>
        <v>0.625</v>
      </c>
      <c r="P31" s="23">
        <v>145</v>
      </c>
      <c r="Q31" s="24">
        <f t="shared" si="12"/>
        <v>0.58</v>
      </c>
      <c r="R31" s="12">
        <f t="shared" si="13"/>
        <v>3.411103896103896</v>
      </c>
      <c r="S31" s="25">
        <v>2</v>
      </c>
    </row>
    <row r="32" spans="1:19" ht="15" customHeight="1">
      <c r="A32" s="21">
        <v>9</v>
      </c>
      <c r="B32" s="5" t="s">
        <v>53</v>
      </c>
      <c r="C32" s="5" t="s">
        <v>54</v>
      </c>
      <c r="D32" s="22"/>
      <c r="E32" s="22"/>
      <c r="F32" s="23">
        <v>54</v>
      </c>
      <c r="G32" s="24">
        <f t="shared" si="7"/>
        <v>0.7714285714285715</v>
      </c>
      <c r="H32" s="23">
        <v>68</v>
      </c>
      <c r="I32" s="24">
        <f t="shared" si="8"/>
        <v>0.6181818181818182</v>
      </c>
      <c r="J32" s="23">
        <v>65</v>
      </c>
      <c r="K32" s="24">
        <f t="shared" si="9"/>
        <v>0.29545454545454547</v>
      </c>
      <c r="L32" s="23">
        <v>57</v>
      </c>
      <c r="M32" s="24">
        <f t="shared" si="10"/>
        <v>0.57</v>
      </c>
      <c r="N32" s="23">
        <v>35</v>
      </c>
      <c r="O32" s="24">
        <f t="shared" si="11"/>
        <v>0.4375</v>
      </c>
      <c r="P32" s="23">
        <v>134</v>
      </c>
      <c r="Q32" s="24">
        <f t="shared" si="12"/>
        <v>0.536</v>
      </c>
      <c r="R32" s="12">
        <f t="shared" si="13"/>
        <v>3.228564935064935</v>
      </c>
      <c r="S32" s="25">
        <v>3</v>
      </c>
    </row>
    <row r="33" spans="1:19" ht="15">
      <c r="A33" s="21">
        <v>23</v>
      </c>
      <c r="B33" s="5" t="s">
        <v>22</v>
      </c>
      <c r="C33" s="5" t="s">
        <v>23</v>
      </c>
      <c r="D33" s="22"/>
      <c r="E33" s="22"/>
      <c r="F33" s="23">
        <v>51</v>
      </c>
      <c r="G33" s="24">
        <f t="shared" si="7"/>
        <v>0.7285714285714285</v>
      </c>
      <c r="H33" s="23">
        <v>76</v>
      </c>
      <c r="I33" s="24">
        <f t="shared" si="8"/>
        <v>0.6909090909090909</v>
      </c>
      <c r="J33" s="23">
        <v>69</v>
      </c>
      <c r="K33" s="24">
        <f t="shared" si="9"/>
        <v>0.31363636363636366</v>
      </c>
      <c r="L33" s="23">
        <v>57</v>
      </c>
      <c r="M33" s="24">
        <f t="shared" si="10"/>
        <v>0.57</v>
      </c>
      <c r="N33" s="23">
        <v>32</v>
      </c>
      <c r="O33" s="24">
        <f t="shared" si="11"/>
        <v>0.4</v>
      </c>
      <c r="P33" s="23">
        <v>114</v>
      </c>
      <c r="Q33" s="24">
        <f t="shared" si="12"/>
        <v>0.456</v>
      </c>
      <c r="R33" s="12">
        <f t="shared" si="13"/>
        <v>3.159116883116883</v>
      </c>
      <c r="S33" s="25">
        <v>4</v>
      </c>
    </row>
    <row r="34" spans="1:19" ht="15">
      <c r="A34" s="21">
        <v>28</v>
      </c>
      <c r="B34" s="5" t="s">
        <v>51</v>
      </c>
      <c r="C34" s="5" t="s">
        <v>52</v>
      </c>
      <c r="D34" s="22"/>
      <c r="E34" s="22"/>
      <c r="F34" s="23">
        <v>55</v>
      </c>
      <c r="G34" s="24">
        <f t="shared" si="7"/>
        <v>0.7857142857142857</v>
      </c>
      <c r="H34" s="23">
        <v>30</v>
      </c>
      <c r="I34" s="24">
        <f t="shared" si="8"/>
        <v>0.2727272727272727</v>
      </c>
      <c r="J34" s="23">
        <v>62</v>
      </c>
      <c r="K34" s="24">
        <f t="shared" si="9"/>
        <v>0.2818181818181818</v>
      </c>
      <c r="L34" s="23">
        <v>53</v>
      </c>
      <c r="M34" s="24">
        <f t="shared" si="10"/>
        <v>0.53</v>
      </c>
      <c r="N34" s="23">
        <v>60</v>
      </c>
      <c r="O34" s="24">
        <f t="shared" si="11"/>
        <v>0.75</v>
      </c>
      <c r="P34" s="23">
        <v>95</v>
      </c>
      <c r="Q34" s="24">
        <f t="shared" si="12"/>
        <v>0.38</v>
      </c>
      <c r="R34" s="12">
        <f t="shared" si="13"/>
        <v>3.0002597402597404</v>
      </c>
      <c r="S34" s="25">
        <v>5</v>
      </c>
    </row>
    <row r="35" spans="1:19" ht="15" customHeight="1">
      <c r="A35" s="21">
        <v>7</v>
      </c>
      <c r="B35" s="5" t="s">
        <v>58</v>
      </c>
      <c r="C35" s="5" t="s">
        <v>59</v>
      </c>
      <c r="D35" s="22"/>
      <c r="E35" s="22"/>
      <c r="F35" s="23">
        <v>60</v>
      </c>
      <c r="G35" s="24">
        <f t="shared" si="7"/>
        <v>0.8571428571428571</v>
      </c>
      <c r="H35" s="23">
        <v>16</v>
      </c>
      <c r="I35" s="24">
        <f t="shared" si="8"/>
        <v>0.14545454545454545</v>
      </c>
      <c r="J35" s="23">
        <v>70</v>
      </c>
      <c r="K35" s="24">
        <f t="shared" si="9"/>
        <v>0.3181818181818182</v>
      </c>
      <c r="L35" s="23">
        <v>35</v>
      </c>
      <c r="M35" s="24">
        <f t="shared" si="10"/>
        <v>0.35</v>
      </c>
      <c r="N35" s="23">
        <v>47</v>
      </c>
      <c r="O35" s="24">
        <f t="shared" si="11"/>
        <v>0.5875</v>
      </c>
      <c r="P35" s="23">
        <v>139</v>
      </c>
      <c r="Q35" s="24">
        <f t="shared" si="12"/>
        <v>0.556</v>
      </c>
      <c r="R35" s="12">
        <f t="shared" si="13"/>
        <v>2.8142792207792207</v>
      </c>
      <c r="S35" s="25">
        <v>6</v>
      </c>
    </row>
    <row r="36" spans="1:19" ht="15" customHeight="1">
      <c r="A36" s="21">
        <v>14</v>
      </c>
      <c r="B36" s="5" t="s">
        <v>39</v>
      </c>
      <c r="C36" s="5" t="s">
        <v>65</v>
      </c>
      <c r="D36" s="22"/>
      <c r="E36" s="22"/>
      <c r="F36" s="23">
        <v>47</v>
      </c>
      <c r="G36" s="24">
        <f t="shared" si="7"/>
        <v>0.6714285714285714</v>
      </c>
      <c r="H36" s="23">
        <v>44</v>
      </c>
      <c r="I36" s="24">
        <f t="shared" si="8"/>
        <v>0.4</v>
      </c>
      <c r="J36" s="23">
        <v>46</v>
      </c>
      <c r="K36" s="24">
        <f t="shared" si="9"/>
        <v>0.20909090909090908</v>
      </c>
      <c r="L36" s="23">
        <v>59</v>
      </c>
      <c r="M36" s="24">
        <f t="shared" si="10"/>
        <v>0.59</v>
      </c>
      <c r="N36" s="23">
        <v>24</v>
      </c>
      <c r="O36" s="24">
        <f t="shared" si="11"/>
        <v>0.3</v>
      </c>
      <c r="P36" s="23">
        <v>141</v>
      </c>
      <c r="Q36" s="24">
        <f t="shared" si="12"/>
        <v>0.564</v>
      </c>
      <c r="R36" s="12">
        <f t="shared" si="13"/>
        <v>2.7345194805194804</v>
      </c>
      <c r="S36" s="25">
        <v>7</v>
      </c>
    </row>
    <row r="37" spans="1:19" ht="15" customHeight="1">
      <c r="A37" s="21">
        <v>16</v>
      </c>
      <c r="B37" s="5" t="s">
        <v>39</v>
      </c>
      <c r="C37" s="5" t="s">
        <v>68</v>
      </c>
      <c r="D37" s="22"/>
      <c r="E37" s="22"/>
      <c r="F37" s="23">
        <v>38</v>
      </c>
      <c r="G37" s="24">
        <f t="shared" si="7"/>
        <v>0.5428571428571428</v>
      </c>
      <c r="H37" s="23">
        <v>75</v>
      </c>
      <c r="I37" s="24">
        <f t="shared" si="8"/>
        <v>0.6818181818181818</v>
      </c>
      <c r="J37" s="23">
        <v>29</v>
      </c>
      <c r="K37" s="24">
        <f t="shared" si="9"/>
        <v>0.1318181818181818</v>
      </c>
      <c r="L37" s="23">
        <v>42</v>
      </c>
      <c r="M37" s="24">
        <f t="shared" si="10"/>
        <v>0.42</v>
      </c>
      <c r="N37" s="23">
        <v>27</v>
      </c>
      <c r="O37" s="24">
        <f t="shared" si="11"/>
        <v>0.3375</v>
      </c>
      <c r="P37" s="23">
        <v>128</v>
      </c>
      <c r="Q37" s="24">
        <f t="shared" si="12"/>
        <v>0.512</v>
      </c>
      <c r="R37" s="12">
        <f t="shared" si="13"/>
        <v>2.6259935064935065</v>
      </c>
      <c r="S37" s="25">
        <v>8</v>
      </c>
    </row>
    <row r="38" spans="1:19" ht="15">
      <c r="A38" s="21">
        <v>8</v>
      </c>
      <c r="B38" s="5" t="s">
        <v>26</v>
      </c>
      <c r="C38" s="5" t="s">
        <v>55</v>
      </c>
      <c r="D38" s="22"/>
      <c r="E38" s="22"/>
      <c r="F38" s="23">
        <v>52</v>
      </c>
      <c r="G38" s="24">
        <f t="shared" si="7"/>
        <v>0.7428571428571429</v>
      </c>
      <c r="H38" s="23">
        <v>40</v>
      </c>
      <c r="I38" s="24">
        <f t="shared" si="8"/>
        <v>0.36363636363636365</v>
      </c>
      <c r="J38" s="23">
        <v>40</v>
      </c>
      <c r="K38" s="24">
        <f t="shared" si="9"/>
        <v>0.18181818181818182</v>
      </c>
      <c r="L38" s="23">
        <v>14</v>
      </c>
      <c r="M38" s="24">
        <f t="shared" si="10"/>
        <v>0.14</v>
      </c>
      <c r="N38" s="23">
        <v>52</v>
      </c>
      <c r="O38" s="24">
        <f t="shared" si="11"/>
        <v>0.65</v>
      </c>
      <c r="P38" s="23">
        <v>136</v>
      </c>
      <c r="Q38" s="24">
        <f t="shared" si="12"/>
        <v>0.544</v>
      </c>
      <c r="R38" s="12">
        <f t="shared" si="13"/>
        <v>2.6223116883116884</v>
      </c>
      <c r="S38" s="25">
        <v>9</v>
      </c>
    </row>
    <row r="39" spans="1:19" ht="15" customHeight="1">
      <c r="A39" s="21">
        <v>4</v>
      </c>
      <c r="B39" s="5" t="s">
        <v>29</v>
      </c>
      <c r="C39" s="5" t="s">
        <v>56</v>
      </c>
      <c r="D39" s="22"/>
      <c r="E39" s="22"/>
      <c r="F39" s="23">
        <v>52</v>
      </c>
      <c r="G39" s="24">
        <f t="shared" si="7"/>
        <v>0.7428571428571429</v>
      </c>
      <c r="H39" s="23">
        <v>37</v>
      </c>
      <c r="I39" s="24">
        <f t="shared" si="8"/>
        <v>0.33636363636363636</v>
      </c>
      <c r="J39" s="23">
        <v>39</v>
      </c>
      <c r="K39" s="24">
        <f t="shared" si="9"/>
        <v>0.17727272727272728</v>
      </c>
      <c r="L39" s="23">
        <v>25</v>
      </c>
      <c r="M39" s="24">
        <f t="shared" si="10"/>
        <v>0.25</v>
      </c>
      <c r="N39" s="23">
        <v>33</v>
      </c>
      <c r="O39" s="24">
        <f t="shared" si="11"/>
        <v>0.4125</v>
      </c>
      <c r="P39" s="23">
        <v>155</v>
      </c>
      <c r="Q39" s="24">
        <f t="shared" si="12"/>
        <v>0.62</v>
      </c>
      <c r="R39" s="12">
        <f t="shared" si="13"/>
        <v>2.5389935064935067</v>
      </c>
      <c r="S39" s="25">
        <v>10</v>
      </c>
    </row>
    <row r="40" spans="1:19" ht="15" customHeight="1">
      <c r="A40" s="21">
        <v>31</v>
      </c>
      <c r="B40" s="5" t="s">
        <v>69</v>
      </c>
      <c r="C40" s="5" t="s">
        <v>70</v>
      </c>
      <c r="D40" s="22"/>
      <c r="E40" s="22"/>
      <c r="F40" s="23">
        <v>59</v>
      </c>
      <c r="G40" s="24">
        <f t="shared" si="7"/>
        <v>0.8428571428571429</v>
      </c>
      <c r="H40" s="23">
        <v>6</v>
      </c>
      <c r="I40" s="24">
        <f t="shared" si="8"/>
        <v>0.05454545454545454</v>
      </c>
      <c r="J40" s="23">
        <v>27</v>
      </c>
      <c r="K40" s="24">
        <f t="shared" si="9"/>
        <v>0.12272727272727273</v>
      </c>
      <c r="L40" s="23">
        <v>32</v>
      </c>
      <c r="M40" s="24">
        <f t="shared" si="10"/>
        <v>0.32</v>
      </c>
      <c r="N40" s="23">
        <v>34</v>
      </c>
      <c r="O40" s="24">
        <f t="shared" si="11"/>
        <v>0.425</v>
      </c>
      <c r="P40" s="23">
        <v>145</v>
      </c>
      <c r="Q40" s="24">
        <f t="shared" si="12"/>
        <v>0.58</v>
      </c>
      <c r="R40" s="12">
        <f t="shared" si="13"/>
        <v>2.3451298701298704</v>
      </c>
      <c r="S40" s="25">
        <v>11</v>
      </c>
    </row>
    <row r="41" spans="1:19" ht="15" customHeight="1">
      <c r="A41" s="21">
        <v>22</v>
      </c>
      <c r="B41" s="5" t="s">
        <v>39</v>
      </c>
      <c r="C41" s="5" t="s">
        <v>62</v>
      </c>
      <c r="D41" s="22"/>
      <c r="E41" s="22"/>
      <c r="F41" s="23">
        <v>38</v>
      </c>
      <c r="G41" s="24">
        <f t="shared" si="7"/>
        <v>0.5428571428571428</v>
      </c>
      <c r="H41" s="23">
        <v>1</v>
      </c>
      <c r="I41" s="24">
        <f t="shared" si="8"/>
        <v>0.00909090909090909</v>
      </c>
      <c r="J41" s="23">
        <v>56</v>
      </c>
      <c r="K41" s="24">
        <f t="shared" si="9"/>
        <v>0.2545454545454545</v>
      </c>
      <c r="L41" s="23">
        <v>43</v>
      </c>
      <c r="M41" s="24">
        <f t="shared" si="10"/>
        <v>0.43</v>
      </c>
      <c r="N41" s="23">
        <v>36</v>
      </c>
      <c r="O41" s="24">
        <f t="shared" si="11"/>
        <v>0.45</v>
      </c>
      <c r="P41" s="23">
        <v>128</v>
      </c>
      <c r="Q41" s="24">
        <f t="shared" si="12"/>
        <v>0.512</v>
      </c>
      <c r="R41" s="12">
        <f t="shared" si="13"/>
        <v>2.1984935064935063</v>
      </c>
      <c r="S41" s="25">
        <v>12</v>
      </c>
    </row>
    <row r="42" spans="1:19" ht="15" customHeight="1">
      <c r="A42" s="21">
        <v>6</v>
      </c>
      <c r="B42" s="5" t="s">
        <v>39</v>
      </c>
      <c r="C42" s="5" t="s">
        <v>60</v>
      </c>
      <c r="D42" s="22"/>
      <c r="E42" s="22"/>
      <c r="F42" s="23">
        <v>42</v>
      </c>
      <c r="G42" s="24">
        <f t="shared" si="7"/>
        <v>0.6</v>
      </c>
      <c r="H42" s="23">
        <v>20</v>
      </c>
      <c r="I42" s="24">
        <f t="shared" si="8"/>
        <v>0.18181818181818182</v>
      </c>
      <c r="J42" s="23">
        <v>22</v>
      </c>
      <c r="K42" s="24">
        <f t="shared" si="9"/>
        <v>0.1</v>
      </c>
      <c r="L42" s="23">
        <v>61</v>
      </c>
      <c r="M42" s="24">
        <f t="shared" si="10"/>
        <v>0.61</v>
      </c>
      <c r="N42" s="23">
        <v>19</v>
      </c>
      <c r="O42" s="24">
        <f t="shared" si="11"/>
        <v>0.2375</v>
      </c>
      <c r="P42" s="23">
        <v>103</v>
      </c>
      <c r="Q42" s="24">
        <f t="shared" si="12"/>
        <v>0.412</v>
      </c>
      <c r="R42" s="12">
        <f t="shared" si="13"/>
        <v>2.141318181818182</v>
      </c>
      <c r="S42" s="25">
        <v>13</v>
      </c>
    </row>
    <row r="43" spans="1:19" ht="15">
      <c r="A43" s="21">
        <v>20</v>
      </c>
      <c r="B43" s="5" t="s">
        <v>39</v>
      </c>
      <c r="C43" s="5" t="s">
        <v>71</v>
      </c>
      <c r="D43" s="22"/>
      <c r="E43" s="22"/>
      <c r="F43" s="23">
        <v>42</v>
      </c>
      <c r="G43" s="24">
        <f t="shared" si="7"/>
        <v>0.6</v>
      </c>
      <c r="H43" s="23">
        <v>0</v>
      </c>
      <c r="I43" s="24">
        <f t="shared" si="8"/>
        <v>0</v>
      </c>
      <c r="J43" s="23">
        <v>61</v>
      </c>
      <c r="K43" s="24">
        <f t="shared" si="9"/>
        <v>0.2772727272727273</v>
      </c>
      <c r="L43" s="23">
        <v>43</v>
      </c>
      <c r="M43" s="24">
        <f t="shared" si="10"/>
        <v>0.43</v>
      </c>
      <c r="N43" s="23">
        <v>37</v>
      </c>
      <c r="O43" s="24">
        <f t="shared" si="11"/>
        <v>0.4625</v>
      </c>
      <c r="P43" s="23">
        <v>89</v>
      </c>
      <c r="Q43" s="24">
        <f t="shared" si="12"/>
        <v>0.356</v>
      </c>
      <c r="R43" s="12">
        <f t="shared" si="13"/>
        <v>2.125772727272727</v>
      </c>
      <c r="S43" s="25">
        <v>14</v>
      </c>
    </row>
    <row r="44" spans="1:19" ht="15">
      <c r="A44" s="21">
        <v>30</v>
      </c>
      <c r="B44" s="5" t="s">
        <v>39</v>
      </c>
      <c r="C44" s="5" t="s">
        <v>40</v>
      </c>
      <c r="D44" s="22"/>
      <c r="E44" s="22"/>
      <c r="F44" s="23">
        <v>51</v>
      </c>
      <c r="G44" s="24">
        <f t="shared" si="7"/>
        <v>0.7285714285714285</v>
      </c>
      <c r="H44" s="23">
        <v>0</v>
      </c>
      <c r="I44" s="24">
        <f t="shared" si="8"/>
        <v>0</v>
      </c>
      <c r="J44" s="23">
        <v>0</v>
      </c>
      <c r="K44" s="24">
        <f t="shared" si="9"/>
        <v>0</v>
      </c>
      <c r="L44" s="23">
        <v>41</v>
      </c>
      <c r="M44" s="24">
        <f t="shared" si="10"/>
        <v>0.41</v>
      </c>
      <c r="N44" s="23">
        <v>18</v>
      </c>
      <c r="O44" s="24">
        <f t="shared" si="11"/>
        <v>0.225</v>
      </c>
      <c r="P44" s="23">
        <v>90</v>
      </c>
      <c r="Q44" s="24">
        <f t="shared" si="12"/>
        <v>0.36</v>
      </c>
      <c r="R44" s="12">
        <f t="shared" si="13"/>
        <v>1.7235714285714288</v>
      </c>
      <c r="S44" s="25">
        <v>15</v>
      </c>
    </row>
  </sheetData>
  <sheetProtection selectLockedCells="1" selectUnlockedCells="1"/>
  <mergeCells count="11">
    <mergeCell ref="L2:M2"/>
    <mergeCell ref="N2:O2"/>
    <mergeCell ref="P2:Q2"/>
    <mergeCell ref="R2:S2"/>
    <mergeCell ref="F28:Q28"/>
    <mergeCell ref="A1:E1"/>
    <mergeCell ref="F1:Q1"/>
    <mergeCell ref="A2:E2"/>
    <mergeCell ref="F2:G2"/>
    <mergeCell ref="H2:I2"/>
    <mergeCell ref="J2:K2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A1">
      <selection activeCell="G27" sqref="G27"/>
    </sheetView>
  </sheetViews>
  <sheetFormatPr defaultColWidth="9.00390625" defaultRowHeight="15"/>
  <cols>
    <col min="1" max="1" width="6.140625" style="0" customWidth="1"/>
    <col min="2" max="2" width="9.140625" style="0" customWidth="1"/>
    <col min="3" max="3" width="15.00390625" style="0" customWidth="1"/>
    <col min="4" max="4" width="17.28125" style="0" hidden="1" customWidth="1"/>
    <col min="5" max="5" width="24.140625" style="0" hidden="1" customWidth="1"/>
    <col min="6" max="6" width="6.7109375" style="0" customWidth="1"/>
    <col min="7" max="7" width="6.00390625" style="0" customWidth="1"/>
    <col min="8" max="8" width="6.421875" style="0" customWidth="1"/>
    <col min="9" max="9" width="6.57421875" style="0" customWidth="1"/>
    <col min="10" max="10" width="6.7109375" style="0" customWidth="1"/>
  </cols>
  <sheetData>
    <row r="1" spans="1:17" ht="18.75" customHeight="1">
      <c r="A1" s="44"/>
      <c r="B1" s="44"/>
      <c r="C1" s="44"/>
      <c r="D1" s="44"/>
      <c r="E1" s="44"/>
      <c r="F1" s="43" t="s">
        <v>74</v>
      </c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9" ht="15">
      <c r="A2" s="45" t="s">
        <v>75</v>
      </c>
      <c r="B2" s="45"/>
      <c r="C2" s="45"/>
      <c r="D2" s="45"/>
      <c r="E2" s="45"/>
      <c r="F2" s="40" t="s">
        <v>76</v>
      </c>
      <c r="G2" s="40"/>
      <c r="H2" s="41" t="s">
        <v>77</v>
      </c>
      <c r="I2" s="41"/>
      <c r="J2" s="40" t="s">
        <v>78</v>
      </c>
      <c r="K2" s="40"/>
      <c r="L2" s="41" t="s">
        <v>79</v>
      </c>
      <c r="M2" s="41"/>
      <c r="N2" s="40" t="s">
        <v>80</v>
      </c>
      <c r="O2" s="40"/>
      <c r="P2" s="41" t="s">
        <v>81</v>
      </c>
      <c r="Q2" s="41"/>
      <c r="R2" s="42" t="s">
        <v>82</v>
      </c>
      <c r="S2" s="42"/>
    </row>
    <row r="3" spans="1:19" ht="14.25" customHeight="1">
      <c r="A3" s="14" t="s">
        <v>83</v>
      </c>
      <c r="B3" s="15" t="s">
        <v>15</v>
      </c>
      <c r="C3" s="15" t="s">
        <v>16</v>
      </c>
      <c r="D3" s="16" t="s">
        <v>84</v>
      </c>
      <c r="E3" s="16" t="s">
        <v>85</v>
      </c>
      <c r="F3" s="17" t="s">
        <v>86</v>
      </c>
      <c r="G3" s="17" t="s">
        <v>17</v>
      </c>
      <c r="H3" s="18" t="s">
        <v>86</v>
      </c>
      <c r="I3" s="18" t="s">
        <v>17</v>
      </c>
      <c r="J3" s="17" t="s">
        <v>86</v>
      </c>
      <c r="K3" s="17" t="s">
        <v>17</v>
      </c>
      <c r="L3" s="18" t="s">
        <v>86</v>
      </c>
      <c r="M3" s="18" t="s">
        <v>17</v>
      </c>
      <c r="N3" s="17" t="s">
        <v>86</v>
      </c>
      <c r="O3" s="17" t="s">
        <v>17</v>
      </c>
      <c r="P3" s="18" t="s">
        <v>86</v>
      </c>
      <c r="Q3" s="18" t="s">
        <v>17</v>
      </c>
      <c r="R3" s="19" t="s">
        <v>17</v>
      </c>
      <c r="S3" s="20" t="s">
        <v>87</v>
      </c>
    </row>
    <row r="4" spans="1:19" ht="15">
      <c r="A4" s="21">
        <v>19</v>
      </c>
      <c r="B4" s="5" t="s">
        <v>20</v>
      </c>
      <c r="C4" s="5" t="s">
        <v>21</v>
      </c>
      <c r="D4" s="22"/>
      <c r="E4" s="22"/>
      <c r="F4" s="23">
        <v>120</v>
      </c>
      <c r="G4" s="24">
        <f aca="true" t="shared" si="0" ref="G4:G18">(F4/120)</f>
        <v>1</v>
      </c>
      <c r="H4" s="23">
        <v>105</v>
      </c>
      <c r="I4" s="24">
        <f aca="true" t="shared" si="1" ref="I4:I18">(H4/110)</f>
        <v>0.9545454545454546</v>
      </c>
      <c r="J4" s="23">
        <v>200</v>
      </c>
      <c r="K4" s="24">
        <f aca="true" t="shared" si="2" ref="K4:K18">(J4/220)</f>
        <v>0.9090909090909091</v>
      </c>
      <c r="L4" s="23">
        <v>50</v>
      </c>
      <c r="M4" s="24">
        <f aca="true" t="shared" si="3" ref="M4:M18">(L4/100)</f>
        <v>0.5</v>
      </c>
      <c r="N4" s="23">
        <v>65</v>
      </c>
      <c r="O4" s="24">
        <f aca="true" t="shared" si="4" ref="O4:O18">(N4/80)</f>
        <v>0.8125</v>
      </c>
      <c r="P4" s="23">
        <v>40</v>
      </c>
      <c r="Q4" s="24">
        <f aca="true" t="shared" si="5" ref="Q4:Q18">(P4/100)</f>
        <v>0.4</v>
      </c>
      <c r="R4" s="12">
        <f aca="true" t="shared" si="6" ref="R4:R18">G4+I4+K4+M4+O4+Q4</f>
        <v>4.576136363636364</v>
      </c>
      <c r="S4" s="25">
        <v>1</v>
      </c>
    </row>
    <row r="5" spans="1:19" ht="15">
      <c r="A5" s="21">
        <v>14</v>
      </c>
      <c r="B5" s="5" t="s">
        <v>89</v>
      </c>
      <c r="C5" s="6" t="s">
        <v>30</v>
      </c>
      <c r="D5" s="22"/>
      <c r="E5" s="22"/>
      <c r="F5" s="23">
        <v>110</v>
      </c>
      <c r="G5" s="24">
        <f t="shared" si="0"/>
        <v>0.9166666666666666</v>
      </c>
      <c r="H5" s="23">
        <v>80</v>
      </c>
      <c r="I5" s="24">
        <f t="shared" si="1"/>
        <v>0.7272727272727273</v>
      </c>
      <c r="J5" s="23">
        <v>123</v>
      </c>
      <c r="K5" s="24">
        <f t="shared" si="2"/>
        <v>0.5590909090909091</v>
      </c>
      <c r="L5" s="23">
        <v>61</v>
      </c>
      <c r="M5" s="24">
        <f t="shared" si="3"/>
        <v>0.61</v>
      </c>
      <c r="N5" s="23">
        <v>80</v>
      </c>
      <c r="O5" s="24">
        <f t="shared" si="4"/>
        <v>1</v>
      </c>
      <c r="P5" s="23">
        <v>65</v>
      </c>
      <c r="Q5" s="24">
        <f t="shared" si="5"/>
        <v>0.65</v>
      </c>
      <c r="R5" s="12">
        <f t="shared" si="6"/>
        <v>4.463030303030303</v>
      </c>
      <c r="S5" s="25">
        <v>2</v>
      </c>
    </row>
    <row r="6" spans="1:19" ht="15">
      <c r="A6" s="21">
        <v>17</v>
      </c>
      <c r="B6" s="5" t="s">
        <v>18</v>
      </c>
      <c r="C6" s="6" t="s">
        <v>19</v>
      </c>
      <c r="D6" s="22"/>
      <c r="E6" s="22"/>
      <c r="F6" s="23">
        <v>115</v>
      </c>
      <c r="G6" s="24">
        <f t="shared" si="0"/>
        <v>0.9583333333333334</v>
      </c>
      <c r="H6" s="23">
        <v>110</v>
      </c>
      <c r="I6" s="24">
        <f t="shared" si="1"/>
        <v>1</v>
      </c>
      <c r="J6" s="23">
        <v>99</v>
      </c>
      <c r="K6" s="24">
        <f t="shared" si="2"/>
        <v>0.45</v>
      </c>
      <c r="L6" s="23">
        <v>60</v>
      </c>
      <c r="M6" s="24">
        <f t="shared" si="3"/>
        <v>0.6</v>
      </c>
      <c r="N6" s="23">
        <v>70</v>
      </c>
      <c r="O6" s="24">
        <f t="shared" si="4"/>
        <v>0.875</v>
      </c>
      <c r="P6" s="23">
        <v>45</v>
      </c>
      <c r="Q6" s="24">
        <f t="shared" si="5"/>
        <v>0.45</v>
      </c>
      <c r="R6" s="12">
        <f t="shared" si="6"/>
        <v>4.333333333333334</v>
      </c>
      <c r="S6" s="25">
        <v>3</v>
      </c>
    </row>
    <row r="7" spans="1:19" ht="15" customHeight="1">
      <c r="A7" s="21">
        <v>16</v>
      </c>
      <c r="B7" s="5" t="s">
        <v>22</v>
      </c>
      <c r="C7" s="5" t="s">
        <v>23</v>
      </c>
      <c r="D7" s="22"/>
      <c r="E7" s="22"/>
      <c r="F7" s="23">
        <v>111</v>
      </c>
      <c r="G7" s="24">
        <f t="shared" si="0"/>
        <v>0.925</v>
      </c>
      <c r="H7" s="23">
        <v>92</v>
      </c>
      <c r="I7" s="24">
        <f t="shared" si="1"/>
        <v>0.8363636363636363</v>
      </c>
      <c r="J7" s="23">
        <v>110</v>
      </c>
      <c r="K7" s="24">
        <f t="shared" si="2"/>
        <v>0.5</v>
      </c>
      <c r="L7" s="23">
        <v>49</v>
      </c>
      <c r="M7" s="24">
        <f t="shared" si="3"/>
        <v>0.49</v>
      </c>
      <c r="N7" s="23">
        <v>75</v>
      </c>
      <c r="O7" s="24">
        <f t="shared" si="4"/>
        <v>0.9375</v>
      </c>
      <c r="P7" s="23">
        <v>60</v>
      </c>
      <c r="Q7" s="24">
        <f t="shared" si="5"/>
        <v>0.6</v>
      </c>
      <c r="R7" s="12">
        <f t="shared" si="6"/>
        <v>4.288863636363636</v>
      </c>
      <c r="S7" s="25">
        <v>4</v>
      </c>
    </row>
    <row r="8" spans="1:19" ht="15">
      <c r="A8" s="21">
        <v>1</v>
      </c>
      <c r="B8" s="5" t="s">
        <v>90</v>
      </c>
      <c r="C8" s="5" t="s">
        <v>27</v>
      </c>
      <c r="D8" s="22"/>
      <c r="E8" s="22"/>
      <c r="F8" s="23">
        <v>118</v>
      </c>
      <c r="G8" s="24">
        <f t="shared" si="0"/>
        <v>0.9833333333333333</v>
      </c>
      <c r="H8" s="23">
        <v>98</v>
      </c>
      <c r="I8" s="24">
        <f t="shared" si="1"/>
        <v>0.8909090909090909</v>
      </c>
      <c r="J8" s="23">
        <v>70</v>
      </c>
      <c r="K8" s="24">
        <f t="shared" si="2"/>
        <v>0.3181818181818182</v>
      </c>
      <c r="L8" s="23">
        <v>38</v>
      </c>
      <c r="M8" s="24">
        <f t="shared" si="3"/>
        <v>0.38</v>
      </c>
      <c r="N8" s="23">
        <v>80</v>
      </c>
      <c r="O8" s="24">
        <f t="shared" si="4"/>
        <v>1</v>
      </c>
      <c r="P8" s="23">
        <v>65</v>
      </c>
      <c r="Q8" s="24">
        <f t="shared" si="5"/>
        <v>0.65</v>
      </c>
      <c r="R8" s="12">
        <f t="shared" si="6"/>
        <v>4.222424242424243</v>
      </c>
      <c r="S8" s="25">
        <v>5</v>
      </c>
    </row>
    <row r="9" spans="1:19" ht="15">
      <c r="A9" s="21">
        <v>3</v>
      </c>
      <c r="B9" s="5" t="s">
        <v>90</v>
      </c>
      <c r="C9" s="6" t="s">
        <v>91</v>
      </c>
      <c r="D9" s="22"/>
      <c r="E9" s="22"/>
      <c r="F9" s="23">
        <v>109</v>
      </c>
      <c r="G9" s="24">
        <f t="shared" si="0"/>
        <v>0.9083333333333333</v>
      </c>
      <c r="H9" s="23">
        <v>75</v>
      </c>
      <c r="I9" s="24">
        <f t="shared" si="1"/>
        <v>0.6818181818181818</v>
      </c>
      <c r="J9" s="23">
        <v>41</v>
      </c>
      <c r="K9" s="24">
        <f t="shared" si="2"/>
        <v>0.18636363636363637</v>
      </c>
      <c r="L9" s="23">
        <v>69</v>
      </c>
      <c r="M9" s="24">
        <f t="shared" si="3"/>
        <v>0.69</v>
      </c>
      <c r="N9" s="23">
        <v>80</v>
      </c>
      <c r="O9" s="24">
        <f t="shared" si="4"/>
        <v>1</v>
      </c>
      <c r="P9" s="23">
        <v>45</v>
      </c>
      <c r="Q9" s="24">
        <f t="shared" si="5"/>
        <v>0.45</v>
      </c>
      <c r="R9" s="12">
        <f t="shared" si="6"/>
        <v>3.9165151515151515</v>
      </c>
      <c r="S9" s="25">
        <v>6</v>
      </c>
    </row>
    <row r="10" spans="1:19" ht="15">
      <c r="A10" s="21">
        <v>9</v>
      </c>
      <c r="B10" s="5" t="s">
        <v>18</v>
      </c>
      <c r="C10" s="6" t="s">
        <v>38</v>
      </c>
      <c r="D10" s="22"/>
      <c r="E10" s="22"/>
      <c r="F10" s="23">
        <v>98</v>
      </c>
      <c r="G10" s="24">
        <f t="shared" si="0"/>
        <v>0.8166666666666667</v>
      </c>
      <c r="H10" s="23">
        <v>98</v>
      </c>
      <c r="I10" s="24">
        <f t="shared" si="1"/>
        <v>0.8909090909090909</v>
      </c>
      <c r="J10" s="23">
        <v>83</v>
      </c>
      <c r="K10" s="24">
        <f t="shared" si="2"/>
        <v>0.37727272727272726</v>
      </c>
      <c r="L10" s="23">
        <v>26</v>
      </c>
      <c r="M10" s="24">
        <f t="shared" si="3"/>
        <v>0.26</v>
      </c>
      <c r="N10" s="23">
        <v>80</v>
      </c>
      <c r="O10" s="24">
        <f t="shared" si="4"/>
        <v>1</v>
      </c>
      <c r="P10" s="23">
        <v>55</v>
      </c>
      <c r="Q10" s="24">
        <f t="shared" si="5"/>
        <v>0.55</v>
      </c>
      <c r="R10" s="12">
        <f t="shared" si="6"/>
        <v>3.8948484848484846</v>
      </c>
      <c r="S10" s="25">
        <v>7</v>
      </c>
    </row>
    <row r="11" spans="1:19" ht="15" customHeight="1">
      <c r="A11" s="21">
        <v>8</v>
      </c>
      <c r="B11" s="5" t="s">
        <v>89</v>
      </c>
      <c r="C11" s="5" t="s">
        <v>21</v>
      </c>
      <c r="D11" s="22"/>
      <c r="E11" s="22"/>
      <c r="F11" s="23">
        <v>115</v>
      </c>
      <c r="G11" s="24">
        <f t="shared" si="0"/>
        <v>0.9583333333333334</v>
      </c>
      <c r="H11" s="23">
        <v>68</v>
      </c>
      <c r="I11" s="24">
        <f t="shared" si="1"/>
        <v>0.6181818181818182</v>
      </c>
      <c r="J11" s="23">
        <v>115</v>
      </c>
      <c r="K11" s="24">
        <f t="shared" si="2"/>
        <v>0.5227272727272727</v>
      </c>
      <c r="L11" s="23">
        <v>46</v>
      </c>
      <c r="M11" s="24">
        <f t="shared" si="3"/>
        <v>0.46</v>
      </c>
      <c r="N11" s="23">
        <v>70</v>
      </c>
      <c r="O11" s="24">
        <f t="shared" si="4"/>
        <v>0.875</v>
      </c>
      <c r="P11" s="23">
        <v>45</v>
      </c>
      <c r="Q11" s="24">
        <f t="shared" si="5"/>
        <v>0.45</v>
      </c>
      <c r="R11" s="12">
        <f t="shared" si="6"/>
        <v>3.8842424242424247</v>
      </c>
      <c r="S11" s="25">
        <v>8</v>
      </c>
    </row>
    <row r="12" spans="1:19" ht="15">
      <c r="A12" s="21">
        <v>5</v>
      </c>
      <c r="B12" s="5" t="s">
        <v>18</v>
      </c>
      <c r="C12" s="5" t="s">
        <v>28</v>
      </c>
      <c r="D12" s="22"/>
      <c r="E12" s="22"/>
      <c r="F12" s="23">
        <v>114</v>
      </c>
      <c r="G12" s="24">
        <f t="shared" si="0"/>
        <v>0.95</v>
      </c>
      <c r="H12" s="23">
        <v>57</v>
      </c>
      <c r="I12" s="24">
        <f t="shared" si="1"/>
        <v>0.5181818181818182</v>
      </c>
      <c r="J12" s="23">
        <v>116</v>
      </c>
      <c r="K12" s="24">
        <f t="shared" si="2"/>
        <v>0.5272727272727272</v>
      </c>
      <c r="L12" s="23">
        <v>51</v>
      </c>
      <c r="M12" s="24">
        <f t="shared" si="3"/>
        <v>0.51</v>
      </c>
      <c r="N12" s="23">
        <v>70</v>
      </c>
      <c r="O12" s="24">
        <f t="shared" si="4"/>
        <v>0.875</v>
      </c>
      <c r="P12" s="23">
        <v>40</v>
      </c>
      <c r="Q12" s="24">
        <f t="shared" si="5"/>
        <v>0.4</v>
      </c>
      <c r="R12" s="12">
        <f t="shared" si="6"/>
        <v>3.7804545454545457</v>
      </c>
      <c r="S12" s="25">
        <v>9</v>
      </c>
    </row>
    <row r="13" spans="1:19" ht="15">
      <c r="A13" s="21">
        <v>12</v>
      </c>
      <c r="B13" s="5" t="s">
        <v>90</v>
      </c>
      <c r="C13" s="5" t="s">
        <v>31</v>
      </c>
      <c r="D13" s="22"/>
      <c r="E13" s="22"/>
      <c r="F13" s="23">
        <v>111</v>
      </c>
      <c r="G13" s="24">
        <f t="shared" si="0"/>
        <v>0.925</v>
      </c>
      <c r="H13" s="23">
        <v>69</v>
      </c>
      <c r="I13" s="24">
        <f t="shared" si="1"/>
        <v>0.6272727272727273</v>
      </c>
      <c r="J13" s="23">
        <v>72</v>
      </c>
      <c r="K13" s="24">
        <f t="shared" si="2"/>
        <v>0.32727272727272727</v>
      </c>
      <c r="L13" s="23">
        <v>45</v>
      </c>
      <c r="M13" s="24">
        <f t="shared" si="3"/>
        <v>0.45</v>
      </c>
      <c r="N13" s="23">
        <v>70</v>
      </c>
      <c r="O13" s="24">
        <f t="shared" si="4"/>
        <v>0.875</v>
      </c>
      <c r="P13" s="23">
        <v>40</v>
      </c>
      <c r="Q13" s="24">
        <f t="shared" si="5"/>
        <v>0.4</v>
      </c>
      <c r="R13" s="12">
        <f t="shared" si="6"/>
        <v>3.6045454545454545</v>
      </c>
      <c r="S13" s="25">
        <v>10</v>
      </c>
    </row>
    <row r="14" spans="1:19" ht="15">
      <c r="A14" s="21">
        <v>6</v>
      </c>
      <c r="B14" s="5" t="s">
        <v>89</v>
      </c>
      <c r="C14" s="5" t="s">
        <v>43</v>
      </c>
      <c r="D14" s="22"/>
      <c r="E14" s="22"/>
      <c r="F14" s="23">
        <v>110</v>
      </c>
      <c r="G14" s="24">
        <f t="shared" si="0"/>
        <v>0.9166666666666666</v>
      </c>
      <c r="H14" s="23">
        <v>87</v>
      </c>
      <c r="I14" s="24">
        <f t="shared" si="1"/>
        <v>0.7909090909090909</v>
      </c>
      <c r="J14" s="23">
        <v>64</v>
      </c>
      <c r="K14" s="24">
        <f t="shared" si="2"/>
        <v>0.2909090909090909</v>
      </c>
      <c r="L14" s="23">
        <v>15</v>
      </c>
      <c r="M14" s="24">
        <f t="shared" si="3"/>
        <v>0.15</v>
      </c>
      <c r="N14" s="23">
        <v>36</v>
      </c>
      <c r="O14" s="24">
        <f t="shared" si="4"/>
        <v>0.45</v>
      </c>
      <c r="P14" s="23">
        <v>65</v>
      </c>
      <c r="Q14" s="24">
        <f t="shared" si="5"/>
        <v>0.65</v>
      </c>
      <c r="R14" s="12">
        <f t="shared" si="6"/>
        <v>3.2484848484848485</v>
      </c>
      <c r="S14" s="25">
        <v>11</v>
      </c>
    </row>
    <row r="15" spans="1:19" ht="15">
      <c r="A15" s="21">
        <v>13</v>
      </c>
      <c r="B15" s="5" t="s">
        <v>22</v>
      </c>
      <c r="C15" s="5" t="s">
        <v>28</v>
      </c>
      <c r="D15" s="22"/>
      <c r="E15" s="22"/>
      <c r="F15" s="23">
        <v>115</v>
      </c>
      <c r="G15" s="24">
        <f t="shared" si="0"/>
        <v>0.9583333333333334</v>
      </c>
      <c r="H15" s="23">
        <v>32</v>
      </c>
      <c r="I15" s="24">
        <f t="shared" si="1"/>
        <v>0.2909090909090909</v>
      </c>
      <c r="J15" s="23">
        <v>85</v>
      </c>
      <c r="K15" s="24">
        <f t="shared" si="2"/>
        <v>0.38636363636363635</v>
      </c>
      <c r="L15" s="23">
        <v>58</v>
      </c>
      <c r="M15" s="24">
        <f t="shared" si="3"/>
        <v>0.58</v>
      </c>
      <c r="N15" s="23">
        <v>70</v>
      </c>
      <c r="O15" s="24">
        <f t="shared" si="4"/>
        <v>0.875</v>
      </c>
      <c r="P15" s="23">
        <v>5</v>
      </c>
      <c r="Q15" s="24">
        <f t="shared" si="5"/>
        <v>0.05</v>
      </c>
      <c r="R15" s="12">
        <f t="shared" si="6"/>
        <v>3.1406060606060606</v>
      </c>
      <c r="S15" s="25">
        <v>12</v>
      </c>
    </row>
    <row r="16" spans="1:19" ht="15">
      <c r="A16" s="21">
        <v>7</v>
      </c>
      <c r="B16" s="5" t="s">
        <v>46</v>
      </c>
      <c r="C16" s="5" t="s">
        <v>47</v>
      </c>
      <c r="D16" s="22"/>
      <c r="E16" s="22"/>
      <c r="F16" s="23">
        <v>100</v>
      </c>
      <c r="G16" s="24">
        <f t="shared" si="0"/>
        <v>0.8333333333333334</v>
      </c>
      <c r="H16" s="23">
        <v>68</v>
      </c>
      <c r="I16" s="24">
        <f t="shared" si="1"/>
        <v>0.6181818181818182</v>
      </c>
      <c r="J16" s="23">
        <v>13</v>
      </c>
      <c r="K16" s="24">
        <f t="shared" si="2"/>
        <v>0.05909090909090909</v>
      </c>
      <c r="L16" s="23">
        <v>42</v>
      </c>
      <c r="M16" s="24">
        <f t="shared" si="3"/>
        <v>0.42</v>
      </c>
      <c r="N16" s="23">
        <v>38</v>
      </c>
      <c r="O16" s="24">
        <f t="shared" si="4"/>
        <v>0.475</v>
      </c>
      <c r="P16" s="23">
        <v>35</v>
      </c>
      <c r="Q16" s="24">
        <f t="shared" si="5"/>
        <v>0.35</v>
      </c>
      <c r="R16" s="12">
        <f t="shared" si="6"/>
        <v>2.755606060606061</v>
      </c>
      <c r="S16" s="25">
        <v>13</v>
      </c>
    </row>
    <row r="17" spans="1:19" ht="15">
      <c r="A17" s="21">
        <v>2</v>
      </c>
      <c r="B17" s="5" t="s">
        <v>39</v>
      </c>
      <c r="C17" s="6" t="s">
        <v>40</v>
      </c>
      <c r="D17" s="22"/>
      <c r="E17" s="22"/>
      <c r="F17" s="23">
        <v>90</v>
      </c>
      <c r="G17" s="24">
        <f t="shared" si="0"/>
        <v>0.75</v>
      </c>
      <c r="H17" s="23">
        <v>69</v>
      </c>
      <c r="I17" s="24">
        <f t="shared" si="1"/>
        <v>0.6272727272727273</v>
      </c>
      <c r="J17" s="23">
        <v>88</v>
      </c>
      <c r="K17" s="24">
        <f t="shared" si="2"/>
        <v>0.4</v>
      </c>
      <c r="L17" s="23">
        <v>29</v>
      </c>
      <c r="M17" s="24">
        <f t="shared" si="3"/>
        <v>0.29</v>
      </c>
      <c r="N17" s="23">
        <v>40</v>
      </c>
      <c r="O17" s="24">
        <f t="shared" si="4"/>
        <v>0.5</v>
      </c>
      <c r="P17" s="23">
        <v>15</v>
      </c>
      <c r="Q17" s="24">
        <f t="shared" si="5"/>
        <v>0.15</v>
      </c>
      <c r="R17" s="12">
        <f t="shared" si="6"/>
        <v>2.7172727272727273</v>
      </c>
      <c r="S17" s="25">
        <v>14</v>
      </c>
    </row>
    <row r="18" spans="1:19" ht="15">
      <c r="A18" s="21">
        <v>4</v>
      </c>
      <c r="B18" s="5" t="s">
        <v>41</v>
      </c>
      <c r="C18" s="5" t="s">
        <v>42</v>
      </c>
      <c r="D18" s="22"/>
      <c r="E18" s="22"/>
      <c r="F18" s="23">
        <v>97</v>
      </c>
      <c r="G18" s="24">
        <f t="shared" si="0"/>
        <v>0.8083333333333333</v>
      </c>
      <c r="H18" s="23">
        <v>40</v>
      </c>
      <c r="I18" s="24">
        <f t="shared" si="1"/>
        <v>0.36363636363636365</v>
      </c>
      <c r="J18" s="23">
        <v>35</v>
      </c>
      <c r="K18" s="24">
        <f t="shared" si="2"/>
        <v>0.1590909090909091</v>
      </c>
      <c r="L18" s="23">
        <v>32</v>
      </c>
      <c r="M18" s="24">
        <f t="shared" si="3"/>
        <v>0.32</v>
      </c>
      <c r="N18" s="23">
        <v>51</v>
      </c>
      <c r="O18" s="24">
        <f t="shared" si="4"/>
        <v>0.6375</v>
      </c>
      <c r="P18" s="23">
        <v>40</v>
      </c>
      <c r="Q18" s="24">
        <f t="shared" si="5"/>
        <v>0.4</v>
      </c>
      <c r="R18" s="12">
        <f t="shared" si="6"/>
        <v>2.688560606060606</v>
      </c>
      <c r="S18" s="25">
        <v>15</v>
      </c>
    </row>
    <row r="19" spans="1:19" ht="15">
      <c r="A19" s="21">
        <v>18</v>
      </c>
      <c r="B19" s="5"/>
      <c r="C19" s="5"/>
      <c r="D19" s="22"/>
      <c r="E19" s="22"/>
      <c r="F19" s="23"/>
      <c r="G19" s="24"/>
      <c r="H19" s="23"/>
      <c r="I19" s="24"/>
      <c r="J19" s="23"/>
      <c r="K19" s="24"/>
      <c r="L19" s="23"/>
      <c r="M19" s="24"/>
      <c r="N19" s="23"/>
      <c r="O19" s="24"/>
      <c r="P19" s="23"/>
      <c r="Q19" s="24"/>
      <c r="R19" s="12"/>
      <c r="S19" s="25"/>
    </row>
    <row r="20" spans="1:19" ht="15.75">
      <c r="A20" s="21"/>
      <c r="B20" s="5"/>
      <c r="C20" s="6"/>
      <c r="D20" s="22"/>
      <c r="E20" s="22"/>
      <c r="F20" s="43" t="s">
        <v>88</v>
      </c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12"/>
      <c r="S20" s="25"/>
    </row>
    <row r="21" spans="1:19" ht="15">
      <c r="A21" s="14" t="s">
        <v>83</v>
      </c>
      <c r="B21" s="15" t="s">
        <v>15</v>
      </c>
      <c r="C21" s="15" t="s">
        <v>16</v>
      </c>
      <c r="D21" s="16" t="s">
        <v>84</v>
      </c>
      <c r="E21" s="16" t="s">
        <v>85</v>
      </c>
      <c r="F21" s="17" t="s">
        <v>86</v>
      </c>
      <c r="G21" s="17" t="s">
        <v>17</v>
      </c>
      <c r="H21" s="18" t="s">
        <v>86</v>
      </c>
      <c r="I21" s="18" t="s">
        <v>17</v>
      </c>
      <c r="J21" s="17" t="s">
        <v>86</v>
      </c>
      <c r="K21" s="17" t="s">
        <v>17</v>
      </c>
      <c r="L21" s="18" t="s">
        <v>86</v>
      </c>
      <c r="M21" s="18" t="s">
        <v>17</v>
      </c>
      <c r="N21" s="17" t="s">
        <v>86</v>
      </c>
      <c r="O21" s="17" t="s">
        <v>17</v>
      </c>
      <c r="P21" s="18" t="s">
        <v>86</v>
      </c>
      <c r="Q21" s="18" t="s">
        <v>17</v>
      </c>
      <c r="R21" s="19" t="s">
        <v>17</v>
      </c>
      <c r="S21" s="20" t="s">
        <v>87</v>
      </c>
    </row>
    <row r="22" spans="1:19" ht="15" customHeight="1">
      <c r="A22" s="21">
        <v>20</v>
      </c>
      <c r="B22" s="5" t="s">
        <v>46</v>
      </c>
      <c r="C22" s="5" t="s">
        <v>47</v>
      </c>
      <c r="D22" s="22"/>
      <c r="E22" s="22"/>
      <c r="F22" s="23">
        <v>63</v>
      </c>
      <c r="G22" s="24">
        <f aca="true" t="shared" si="7" ref="G22:G27">(F22/70)</f>
        <v>0.9</v>
      </c>
      <c r="H22" s="23">
        <v>77</v>
      </c>
      <c r="I22" s="24">
        <f aca="true" t="shared" si="8" ref="I22:I27">(H22/110)</f>
        <v>0.7</v>
      </c>
      <c r="J22" s="23">
        <v>68</v>
      </c>
      <c r="K22" s="24">
        <f aca="true" t="shared" si="9" ref="K22:K27">(J22/220)</f>
        <v>0.3090909090909091</v>
      </c>
      <c r="L22" s="23">
        <v>65</v>
      </c>
      <c r="M22" s="24">
        <f aca="true" t="shared" si="10" ref="M22:M27">(L22/100)</f>
        <v>0.65</v>
      </c>
      <c r="N22" s="23">
        <v>55</v>
      </c>
      <c r="O22" s="24">
        <f aca="true" t="shared" si="11" ref="O22:O27">(N22/80)</f>
        <v>0.6875</v>
      </c>
      <c r="P22" s="23">
        <v>126</v>
      </c>
      <c r="Q22" s="24">
        <f aca="true" t="shared" si="12" ref="Q22:Q27">(P22/250)</f>
        <v>0.504</v>
      </c>
      <c r="R22" s="12">
        <f aca="true" t="shared" si="13" ref="R22:R27">G22+I22+K22+M22+O22+Q22</f>
        <v>3.750590909090909</v>
      </c>
      <c r="S22" s="25">
        <v>1</v>
      </c>
    </row>
    <row r="23" spans="1:19" ht="15" customHeight="1">
      <c r="A23" s="21">
        <v>10</v>
      </c>
      <c r="B23" s="5" t="s">
        <v>39</v>
      </c>
      <c r="C23" s="6" t="s">
        <v>40</v>
      </c>
      <c r="D23" s="22"/>
      <c r="E23" s="22"/>
      <c r="F23" s="23">
        <v>53</v>
      </c>
      <c r="G23" s="24">
        <f t="shared" si="7"/>
        <v>0.7571428571428571</v>
      </c>
      <c r="H23" s="23">
        <v>75</v>
      </c>
      <c r="I23" s="24">
        <f t="shared" si="8"/>
        <v>0.6818181818181818</v>
      </c>
      <c r="J23" s="23">
        <v>53</v>
      </c>
      <c r="K23" s="24">
        <f t="shared" si="9"/>
        <v>0.2409090909090909</v>
      </c>
      <c r="L23" s="23">
        <v>36</v>
      </c>
      <c r="M23" s="24">
        <f t="shared" si="10"/>
        <v>0.36</v>
      </c>
      <c r="N23" s="23">
        <v>55</v>
      </c>
      <c r="O23" s="24">
        <f t="shared" si="11"/>
        <v>0.6875</v>
      </c>
      <c r="P23" s="23">
        <v>138</v>
      </c>
      <c r="Q23" s="24">
        <f t="shared" si="12"/>
        <v>0.552</v>
      </c>
      <c r="R23" s="12">
        <f t="shared" si="13"/>
        <v>3.27937012987013</v>
      </c>
      <c r="S23" s="25">
        <v>2</v>
      </c>
    </row>
    <row r="24" spans="1:19" ht="15">
      <c r="A24" s="21">
        <v>11</v>
      </c>
      <c r="B24" s="5" t="s">
        <v>39</v>
      </c>
      <c r="C24" s="5" t="s">
        <v>60</v>
      </c>
      <c r="D24" s="22"/>
      <c r="E24" s="22"/>
      <c r="F24" s="23">
        <v>62</v>
      </c>
      <c r="G24" s="24">
        <f t="shared" si="7"/>
        <v>0.8857142857142857</v>
      </c>
      <c r="H24" s="23">
        <v>41</v>
      </c>
      <c r="I24" s="24">
        <f t="shared" si="8"/>
        <v>0.37272727272727274</v>
      </c>
      <c r="J24" s="23">
        <v>16</v>
      </c>
      <c r="K24" s="24">
        <f t="shared" si="9"/>
        <v>0.07272727272727272</v>
      </c>
      <c r="L24" s="23">
        <v>45</v>
      </c>
      <c r="M24" s="24">
        <f t="shared" si="10"/>
        <v>0.45</v>
      </c>
      <c r="N24" s="23">
        <v>51</v>
      </c>
      <c r="O24" s="24">
        <f t="shared" si="11"/>
        <v>0.6375</v>
      </c>
      <c r="P24" s="23">
        <v>125</v>
      </c>
      <c r="Q24" s="24">
        <f t="shared" si="12"/>
        <v>0.5</v>
      </c>
      <c r="R24" s="12">
        <f t="shared" si="13"/>
        <v>2.918668831168831</v>
      </c>
      <c r="S24" s="25">
        <v>3</v>
      </c>
    </row>
    <row r="25" spans="1:19" ht="15" customHeight="1">
      <c r="A25" s="21">
        <v>21</v>
      </c>
      <c r="B25" s="5" t="s">
        <v>22</v>
      </c>
      <c r="C25" s="5" t="s">
        <v>23</v>
      </c>
      <c r="D25" s="22"/>
      <c r="E25" s="22"/>
      <c r="F25" s="23">
        <v>56</v>
      </c>
      <c r="G25" s="24">
        <f t="shared" si="7"/>
        <v>0.8</v>
      </c>
      <c r="H25" s="23">
        <v>57</v>
      </c>
      <c r="I25" s="24">
        <f t="shared" si="8"/>
        <v>0.5181818181818182</v>
      </c>
      <c r="J25" s="23">
        <v>53</v>
      </c>
      <c r="K25" s="24">
        <f t="shared" si="9"/>
        <v>0.2409090909090909</v>
      </c>
      <c r="L25" s="23">
        <v>31</v>
      </c>
      <c r="M25" s="24">
        <f t="shared" si="10"/>
        <v>0.31</v>
      </c>
      <c r="N25" s="23">
        <v>45</v>
      </c>
      <c r="O25" s="24">
        <f t="shared" si="11"/>
        <v>0.5625</v>
      </c>
      <c r="P25" s="23">
        <v>117</v>
      </c>
      <c r="Q25" s="24">
        <f t="shared" si="12"/>
        <v>0.468</v>
      </c>
      <c r="R25" s="12">
        <f t="shared" si="13"/>
        <v>2.899590909090909</v>
      </c>
      <c r="S25" s="25">
        <v>4</v>
      </c>
    </row>
    <row r="26" spans="1:19" ht="15" customHeight="1">
      <c r="A26" s="21">
        <v>15</v>
      </c>
      <c r="B26" s="5" t="s">
        <v>66</v>
      </c>
      <c r="C26" s="5" t="s">
        <v>67</v>
      </c>
      <c r="D26" s="22"/>
      <c r="E26" s="22"/>
      <c r="F26" s="23">
        <v>56</v>
      </c>
      <c r="G26" s="24">
        <f t="shared" si="7"/>
        <v>0.8</v>
      </c>
      <c r="H26" s="23">
        <v>16</v>
      </c>
      <c r="I26" s="24">
        <f t="shared" si="8"/>
        <v>0.14545454545454545</v>
      </c>
      <c r="J26" s="23">
        <v>68</v>
      </c>
      <c r="K26" s="24">
        <f t="shared" si="9"/>
        <v>0.3090909090909091</v>
      </c>
      <c r="L26" s="23">
        <v>16</v>
      </c>
      <c r="M26" s="24">
        <f t="shared" si="10"/>
        <v>0.16</v>
      </c>
      <c r="N26" s="23">
        <v>60</v>
      </c>
      <c r="O26" s="24">
        <f t="shared" si="11"/>
        <v>0.75</v>
      </c>
      <c r="P26" s="23">
        <v>116</v>
      </c>
      <c r="Q26" s="24">
        <f t="shared" si="12"/>
        <v>0.464</v>
      </c>
      <c r="R26" s="12">
        <f t="shared" si="13"/>
        <v>2.6285454545454545</v>
      </c>
      <c r="S26" s="25">
        <v>5</v>
      </c>
    </row>
    <row r="27" spans="1:19" ht="15" customHeight="1">
      <c r="A27" s="21">
        <v>18</v>
      </c>
      <c r="B27" s="5" t="s">
        <v>89</v>
      </c>
      <c r="C27" s="5" t="s">
        <v>43</v>
      </c>
      <c r="D27" s="22"/>
      <c r="E27" s="22"/>
      <c r="F27" s="23">
        <v>27</v>
      </c>
      <c r="G27" s="24">
        <f t="shared" si="7"/>
        <v>0.38571428571428573</v>
      </c>
      <c r="H27" s="23">
        <v>10</v>
      </c>
      <c r="I27" s="24">
        <f t="shared" si="8"/>
        <v>0.09090909090909091</v>
      </c>
      <c r="J27" s="23">
        <v>33</v>
      </c>
      <c r="K27" s="24">
        <f t="shared" si="9"/>
        <v>0.15</v>
      </c>
      <c r="L27" s="23">
        <v>20</v>
      </c>
      <c r="M27" s="24">
        <f t="shared" si="10"/>
        <v>0.2</v>
      </c>
      <c r="N27" s="23">
        <v>45</v>
      </c>
      <c r="O27" s="24">
        <f t="shared" si="11"/>
        <v>0.5625</v>
      </c>
      <c r="P27" s="23">
        <v>115</v>
      </c>
      <c r="Q27" s="24">
        <f t="shared" si="12"/>
        <v>0.46</v>
      </c>
      <c r="R27" s="12">
        <f t="shared" si="13"/>
        <v>1.8491233766233766</v>
      </c>
      <c r="S27" s="25">
        <v>6</v>
      </c>
    </row>
  </sheetData>
  <sheetProtection selectLockedCells="1" selectUnlockedCells="1"/>
  <mergeCells count="11">
    <mergeCell ref="L2:M2"/>
    <mergeCell ref="N2:O2"/>
    <mergeCell ref="P2:Q2"/>
    <mergeCell ref="R2:S2"/>
    <mergeCell ref="F20:Q20"/>
    <mergeCell ref="A1:E1"/>
    <mergeCell ref="F1:Q1"/>
    <mergeCell ref="A2:E2"/>
    <mergeCell ref="F2:G2"/>
    <mergeCell ref="H2:I2"/>
    <mergeCell ref="J2:K2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3">
      <selection activeCell="E20" sqref="E20"/>
    </sheetView>
  </sheetViews>
  <sheetFormatPr defaultColWidth="9.00390625" defaultRowHeight="15"/>
  <cols>
    <col min="1" max="1" width="6.140625" style="0" customWidth="1"/>
    <col min="2" max="2" width="9.140625" style="0" customWidth="1"/>
    <col min="3" max="3" width="15.00390625" style="0" customWidth="1"/>
    <col min="4" max="4" width="6.7109375" style="0" customWidth="1"/>
    <col min="5" max="5" width="6.00390625" style="0" customWidth="1"/>
    <col min="6" max="6" width="6.421875" style="0" customWidth="1"/>
    <col min="7" max="7" width="6.57421875" style="0" customWidth="1"/>
    <col min="8" max="8" width="6.7109375" style="0" customWidth="1"/>
  </cols>
  <sheetData>
    <row r="1" spans="1:15" ht="18.75" customHeight="1">
      <c r="A1" s="44"/>
      <c r="B1" s="44"/>
      <c r="C1" s="44"/>
      <c r="D1" s="43" t="s">
        <v>74</v>
      </c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7" ht="15">
      <c r="A2" s="45" t="s">
        <v>75</v>
      </c>
      <c r="B2" s="45"/>
      <c r="C2" s="45"/>
      <c r="D2" s="40" t="s">
        <v>76</v>
      </c>
      <c r="E2" s="40"/>
      <c r="F2" s="41" t="s">
        <v>77</v>
      </c>
      <c r="G2" s="41"/>
      <c r="H2" s="40" t="s">
        <v>78</v>
      </c>
      <c r="I2" s="40"/>
      <c r="J2" s="41" t="s">
        <v>79</v>
      </c>
      <c r="K2" s="41"/>
      <c r="L2" s="40" t="s">
        <v>80</v>
      </c>
      <c r="M2" s="40"/>
      <c r="N2" s="41" t="s">
        <v>81</v>
      </c>
      <c r="O2" s="41"/>
      <c r="P2" s="42" t="s">
        <v>82</v>
      </c>
      <c r="Q2" s="42"/>
    </row>
    <row r="3" spans="1:17" ht="14.25" customHeight="1">
      <c r="A3" s="14" t="s">
        <v>83</v>
      </c>
      <c r="B3" s="15" t="s">
        <v>15</v>
      </c>
      <c r="C3" s="15" t="s">
        <v>16</v>
      </c>
      <c r="D3" s="17" t="s">
        <v>86</v>
      </c>
      <c r="E3" s="17" t="s">
        <v>17</v>
      </c>
      <c r="F3" s="18" t="s">
        <v>86</v>
      </c>
      <c r="G3" s="18" t="s">
        <v>17</v>
      </c>
      <c r="H3" s="17" t="s">
        <v>86</v>
      </c>
      <c r="I3" s="17" t="s">
        <v>17</v>
      </c>
      <c r="J3" s="18" t="s">
        <v>86</v>
      </c>
      <c r="K3" s="18" t="s">
        <v>17</v>
      </c>
      <c r="L3" s="17" t="s">
        <v>86</v>
      </c>
      <c r="M3" s="17" t="s">
        <v>17</v>
      </c>
      <c r="N3" s="18" t="s">
        <v>86</v>
      </c>
      <c r="O3" s="18" t="s">
        <v>17</v>
      </c>
      <c r="P3" s="19" t="s">
        <v>17</v>
      </c>
      <c r="Q3" s="20" t="s">
        <v>87</v>
      </c>
    </row>
    <row r="4" spans="1:17" ht="15">
      <c r="A4" s="21">
        <v>1</v>
      </c>
      <c r="B4" s="5" t="s">
        <v>24</v>
      </c>
      <c r="C4" s="5" t="s">
        <v>25</v>
      </c>
      <c r="D4" s="23">
        <v>116</v>
      </c>
      <c r="E4" s="24">
        <f aca="true" t="shared" si="0" ref="E4:E17">(D4/120)</f>
        <v>0.9666666666666667</v>
      </c>
      <c r="F4" s="23">
        <v>98</v>
      </c>
      <c r="G4" s="24">
        <f aca="true" t="shared" si="1" ref="G4:G17">(F4/110)</f>
        <v>0.8909090909090909</v>
      </c>
      <c r="H4" s="23">
        <v>149</v>
      </c>
      <c r="I4" s="24">
        <f aca="true" t="shared" si="2" ref="I4:I17">(H4/220)</f>
        <v>0.6772727272727272</v>
      </c>
      <c r="J4" s="23">
        <v>60</v>
      </c>
      <c r="K4" s="24">
        <f aca="true" t="shared" si="3" ref="K4:K17">(J4/100)</f>
        <v>0.6</v>
      </c>
      <c r="L4" s="23">
        <v>80</v>
      </c>
      <c r="M4" s="24">
        <f aca="true" t="shared" si="4" ref="M4:M17">(L4/80)</f>
        <v>1</v>
      </c>
      <c r="N4" s="23">
        <v>55</v>
      </c>
      <c r="O4" s="24">
        <f aca="true" t="shared" si="5" ref="O4:O17">(N4/100)</f>
        <v>0.55</v>
      </c>
      <c r="P4" s="12">
        <f aca="true" t="shared" si="6" ref="P4:P17">E4+G4+I4+K4+M4+O4</f>
        <v>4.684848484848485</v>
      </c>
      <c r="Q4" s="25">
        <v>1</v>
      </c>
    </row>
    <row r="5" spans="1:17" ht="15">
      <c r="A5" s="21">
        <v>2</v>
      </c>
      <c r="B5" s="5" t="s">
        <v>29</v>
      </c>
      <c r="C5" s="6" t="s">
        <v>30</v>
      </c>
      <c r="D5" s="23">
        <v>109</v>
      </c>
      <c r="E5" s="24">
        <f t="shared" si="0"/>
        <v>0.9083333333333333</v>
      </c>
      <c r="F5" s="23">
        <v>62</v>
      </c>
      <c r="G5" s="24">
        <f t="shared" si="1"/>
        <v>0.5636363636363636</v>
      </c>
      <c r="H5" s="23">
        <v>97</v>
      </c>
      <c r="I5" s="24">
        <f t="shared" si="2"/>
        <v>0.4409090909090909</v>
      </c>
      <c r="J5" s="23">
        <v>51</v>
      </c>
      <c r="K5" s="24">
        <f t="shared" si="3"/>
        <v>0.51</v>
      </c>
      <c r="L5" s="23">
        <v>75</v>
      </c>
      <c r="M5" s="24">
        <f t="shared" si="4"/>
        <v>0.9375</v>
      </c>
      <c r="N5" s="23">
        <v>55</v>
      </c>
      <c r="O5" s="24">
        <f t="shared" si="5"/>
        <v>0.55</v>
      </c>
      <c r="P5" s="12">
        <f t="shared" si="6"/>
        <v>3.9103787878787877</v>
      </c>
      <c r="Q5" s="25">
        <v>2</v>
      </c>
    </row>
    <row r="6" spans="1:17" ht="15">
      <c r="A6" s="21">
        <v>6</v>
      </c>
      <c r="B6" s="5" t="s">
        <v>33</v>
      </c>
      <c r="C6" s="5" t="s">
        <v>34</v>
      </c>
      <c r="D6" s="23">
        <v>98</v>
      </c>
      <c r="E6" s="24">
        <f t="shared" si="0"/>
        <v>0.8166666666666667</v>
      </c>
      <c r="F6" s="23">
        <v>76</v>
      </c>
      <c r="G6" s="24">
        <f t="shared" si="1"/>
        <v>0.6909090909090909</v>
      </c>
      <c r="H6" s="23">
        <v>111</v>
      </c>
      <c r="I6" s="24">
        <f t="shared" si="2"/>
        <v>0.5045454545454545</v>
      </c>
      <c r="J6" s="23">
        <v>46</v>
      </c>
      <c r="K6" s="24">
        <f t="shared" si="3"/>
        <v>0.46</v>
      </c>
      <c r="L6" s="23">
        <v>68</v>
      </c>
      <c r="M6" s="24">
        <f t="shared" si="4"/>
        <v>0.85</v>
      </c>
      <c r="N6" s="23">
        <v>55</v>
      </c>
      <c r="O6" s="24">
        <f t="shared" si="5"/>
        <v>0.55</v>
      </c>
      <c r="P6" s="12">
        <f t="shared" si="6"/>
        <v>3.872121212121212</v>
      </c>
      <c r="Q6" s="25">
        <v>3</v>
      </c>
    </row>
    <row r="7" spans="1:17" ht="15" customHeight="1">
      <c r="A7" s="21">
        <v>4</v>
      </c>
      <c r="B7" s="5" t="s">
        <v>35</v>
      </c>
      <c r="C7" s="5" t="s">
        <v>36</v>
      </c>
      <c r="D7" s="23">
        <v>103</v>
      </c>
      <c r="E7" s="24">
        <f t="shared" si="0"/>
        <v>0.8583333333333333</v>
      </c>
      <c r="F7" s="23">
        <v>86</v>
      </c>
      <c r="G7" s="24">
        <f t="shared" si="1"/>
        <v>0.7818181818181819</v>
      </c>
      <c r="H7" s="23">
        <v>120</v>
      </c>
      <c r="I7" s="24">
        <f t="shared" si="2"/>
        <v>0.5454545454545454</v>
      </c>
      <c r="J7" s="23">
        <v>38</v>
      </c>
      <c r="K7" s="24">
        <f t="shared" si="3"/>
        <v>0.38</v>
      </c>
      <c r="L7" s="23">
        <v>73</v>
      </c>
      <c r="M7" s="24">
        <f t="shared" si="4"/>
        <v>0.9125</v>
      </c>
      <c r="N7" s="23">
        <v>35</v>
      </c>
      <c r="O7" s="24">
        <f t="shared" si="5"/>
        <v>0.35</v>
      </c>
      <c r="P7" s="12">
        <f t="shared" si="6"/>
        <v>3.8281060606060606</v>
      </c>
      <c r="Q7" s="25">
        <v>4</v>
      </c>
    </row>
    <row r="8" spans="1:17" ht="15">
      <c r="A8" s="21">
        <v>18</v>
      </c>
      <c r="B8" s="5" t="s">
        <v>92</v>
      </c>
      <c r="C8" s="6" t="s">
        <v>19</v>
      </c>
      <c r="D8" s="23">
        <v>109</v>
      </c>
      <c r="E8" s="24">
        <f t="shared" si="0"/>
        <v>0.9083333333333333</v>
      </c>
      <c r="F8" s="23">
        <v>63</v>
      </c>
      <c r="G8" s="24">
        <f t="shared" si="1"/>
        <v>0.5727272727272728</v>
      </c>
      <c r="H8" s="23">
        <v>68</v>
      </c>
      <c r="I8" s="24">
        <f t="shared" si="2"/>
        <v>0.3090909090909091</v>
      </c>
      <c r="J8" s="23">
        <v>36</v>
      </c>
      <c r="K8" s="24">
        <f t="shared" si="3"/>
        <v>0.36</v>
      </c>
      <c r="L8" s="23">
        <v>75</v>
      </c>
      <c r="M8" s="24">
        <f t="shared" si="4"/>
        <v>0.9375</v>
      </c>
      <c r="N8" s="23">
        <v>60</v>
      </c>
      <c r="O8" s="24">
        <f t="shared" si="5"/>
        <v>0.6</v>
      </c>
      <c r="P8" s="12">
        <f t="shared" si="6"/>
        <v>3.687651515151515</v>
      </c>
      <c r="Q8" s="25">
        <v>5</v>
      </c>
    </row>
    <row r="9" spans="1:17" ht="15">
      <c r="A9" s="21">
        <v>24</v>
      </c>
      <c r="B9" s="6" t="s">
        <v>26</v>
      </c>
      <c r="C9" s="5" t="s">
        <v>27</v>
      </c>
      <c r="D9" s="23">
        <v>104</v>
      </c>
      <c r="E9" s="24">
        <f t="shared" si="0"/>
        <v>0.8666666666666667</v>
      </c>
      <c r="F9" s="23">
        <v>33</v>
      </c>
      <c r="G9" s="24">
        <f t="shared" si="1"/>
        <v>0.3</v>
      </c>
      <c r="H9" s="23">
        <v>121</v>
      </c>
      <c r="I9" s="24">
        <f t="shared" si="2"/>
        <v>0.55</v>
      </c>
      <c r="J9" s="23">
        <v>53</v>
      </c>
      <c r="K9" s="24">
        <f t="shared" si="3"/>
        <v>0.53</v>
      </c>
      <c r="L9" s="23">
        <v>75</v>
      </c>
      <c r="M9" s="24">
        <f t="shared" si="4"/>
        <v>0.9375</v>
      </c>
      <c r="N9" s="23">
        <v>50</v>
      </c>
      <c r="O9" s="24">
        <f t="shared" si="5"/>
        <v>0.5</v>
      </c>
      <c r="P9" s="12">
        <f t="shared" si="6"/>
        <v>3.684166666666667</v>
      </c>
      <c r="Q9" s="25">
        <v>6</v>
      </c>
    </row>
    <row r="10" spans="1:17" ht="15">
      <c r="A10" s="21">
        <v>16</v>
      </c>
      <c r="B10" s="5" t="s">
        <v>26</v>
      </c>
      <c r="C10" s="5" t="s">
        <v>31</v>
      </c>
      <c r="D10" s="23">
        <v>102</v>
      </c>
      <c r="E10" s="24">
        <f t="shared" si="0"/>
        <v>0.85</v>
      </c>
      <c r="F10" s="23">
        <v>69</v>
      </c>
      <c r="G10" s="24">
        <f t="shared" si="1"/>
        <v>0.6272727272727273</v>
      </c>
      <c r="H10" s="23">
        <v>46</v>
      </c>
      <c r="I10" s="24">
        <f t="shared" si="2"/>
        <v>0.20909090909090908</v>
      </c>
      <c r="J10" s="23">
        <v>47</v>
      </c>
      <c r="K10" s="24">
        <f t="shared" si="3"/>
        <v>0.47</v>
      </c>
      <c r="L10" s="23">
        <v>70</v>
      </c>
      <c r="M10" s="24">
        <f t="shared" si="4"/>
        <v>0.875</v>
      </c>
      <c r="N10" s="23">
        <v>55</v>
      </c>
      <c r="O10" s="24">
        <f t="shared" si="5"/>
        <v>0.55</v>
      </c>
      <c r="P10" s="12">
        <f t="shared" si="6"/>
        <v>3.581363636363636</v>
      </c>
      <c r="Q10" s="25">
        <v>7</v>
      </c>
    </row>
    <row r="11" spans="1:17" ht="15" customHeight="1">
      <c r="A11" s="21">
        <v>23</v>
      </c>
      <c r="B11" s="5" t="s">
        <v>93</v>
      </c>
      <c r="C11" s="5" t="s">
        <v>21</v>
      </c>
      <c r="D11" s="23">
        <v>86</v>
      </c>
      <c r="E11" s="24">
        <f t="shared" si="0"/>
        <v>0.7166666666666667</v>
      </c>
      <c r="F11" s="23">
        <v>75</v>
      </c>
      <c r="G11" s="24">
        <f t="shared" si="1"/>
        <v>0.6818181818181818</v>
      </c>
      <c r="H11" s="23">
        <v>41</v>
      </c>
      <c r="I11" s="24">
        <f t="shared" si="2"/>
        <v>0.18636363636363637</v>
      </c>
      <c r="J11" s="23">
        <v>35</v>
      </c>
      <c r="K11" s="24">
        <f t="shared" si="3"/>
        <v>0.35</v>
      </c>
      <c r="L11" s="23">
        <v>75</v>
      </c>
      <c r="M11" s="24">
        <f t="shared" si="4"/>
        <v>0.9375</v>
      </c>
      <c r="N11" s="27">
        <v>65</v>
      </c>
      <c r="O11" s="24">
        <f t="shared" si="5"/>
        <v>0.65</v>
      </c>
      <c r="P11" s="12">
        <f t="shared" si="6"/>
        <v>3.5223484848484845</v>
      </c>
      <c r="Q11" s="25">
        <v>8</v>
      </c>
    </row>
    <row r="12" spans="1:17" ht="15">
      <c r="A12" s="21">
        <v>17</v>
      </c>
      <c r="B12" s="5" t="s">
        <v>29</v>
      </c>
      <c r="C12" s="5" t="s">
        <v>37</v>
      </c>
      <c r="D12" s="23">
        <v>94</v>
      </c>
      <c r="E12" s="24">
        <f t="shared" si="0"/>
        <v>0.7833333333333333</v>
      </c>
      <c r="F12" s="23">
        <v>50</v>
      </c>
      <c r="G12" s="24">
        <f t="shared" si="1"/>
        <v>0.45454545454545453</v>
      </c>
      <c r="H12" s="23">
        <v>39</v>
      </c>
      <c r="I12" s="24">
        <f t="shared" si="2"/>
        <v>0.17727272727272728</v>
      </c>
      <c r="J12" s="23">
        <v>60</v>
      </c>
      <c r="K12" s="24">
        <f t="shared" si="3"/>
        <v>0.6</v>
      </c>
      <c r="L12" s="23">
        <v>70</v>
      </c>
      <c r="M12" s="24">
        <f t="shared" si="4"/>
        <v>0.875</v>
      </c>
      <c r="N12" s="23">
        <v>60</v>
      </c>
      <c r="O12" s="24">
        <f t="shared" si="5"/>
        <v>0.6</v>
      </c>
      <c r="P12" s="12">
        <f t="shared" si="6"/>
        <v>3.4901515151515152</v>
      </c>
      <c r="Q12" s="25">
        <v>9</v>
      </c>
    </row>
    <row r="13" spans="1:17" ht="15">
      <c r="A13" s="21">
        <v>5</v>
      </c>
      <c r="B13" s="5" t="s">
        <v>26</v>
      </c>
      <c r="C13" s="5" t="s">
        <v>32</v>
      </c>
      <c r="D13" s="23">
        <v>81</v>
      </c>
      <c r="E13" s="24">
        <f t="shared" si="0"/>
        <v>0.675</v>
      </c>
      <c r="F13" s="23">
        <v>62</v>
      </c>
      <c r="G13" s="24">
        <f t="shared" si="1"/>
        <v>0.5636363636363636</v>
      </c>
      <c r="H13" s="23">
        <v>106</v>
      </c>
      <c r="I13" s="24">
        <f t="shared" si="2"/>
        <v>0.4818181818181818</v>
      </c>
      <c r="J13" s="23">
        <v>63</v>
      </c>
      <c r="K13" s="24">
        <f t="shared" si="3"/>
        <v>0.63</v>
      </c>
      <c r="L13" s="23">
        <v>50</v>
      </c>
      <c r="M13" s="24">
        <f t="shared" si="4"/>
        <v>0.625</v>
      </c>
      <c r="N13" s="23">
        <v>40</v>
      </c>
      <c r="O13" s="24">
        <f t="shared" si="5"/>
        <v>0.4</v>
      </c>
      <c r="P13" s="12">
        <f t="shared" si="6"/>
        <v>3.3754545454545455</v>
      </c>
      <c r="Q13" s="25">
        <v>10</v>
      </c>
    </row>
    <row r="14" spans="1:17" ht="15">
      <c r="A14" s="21">
        <v>25</v>
      </c>
      <c r="B14" s="5" t="s">
        <v>18</v>
      </c>
      <c r="C14" s="5" t="s">
        <v>38</v>
      </c>
      <c r="D14" s="23">
        <v>90</v>
      </c>
      <c r="E14" s="24">
        <f t="shared" si="0"/>
        <v>0.75</v>
      </c>
      <c r="F14" s="23">
        <v>68</v>
      </c>
      <c r="G14" s="24">
        <f t="shared" si="1"/>
        <v>0.6181818181818182</v>
      </c>
      <c r="H14" s="23">
        <v>87</v>
      </c>
      <c r="I14" s="24">
        <f t="shared" si="2"/>
        <v>0.39545454545454545</v>
      </c>
      <c r="J14" s="23">
        <v>47</v>
      </c>
      <c r="K14" s="24">
        <f t="shared" si="3"/>
        <v>0.47</v>
      </c>
      <c r="L14" s="23">
        <v>55</v>
      </c>
      <c r="M14" s="24">
        <f t="shared" si="4"/>
        <v>0.6875</v>
      </c>
      <c r="N14" s="23">
        <v>35</v>
      </c>
      <c r="O14" s="24">
        <f t="shared" si="5"/>
        <v>0.35</v>
      </c>
      <c r="P14" s="12">
        <f t="shared" si="6"/>
        <v>3.2711363636363635</v>
      </c>
      <c r="Q14" s="25">
        <v>11</v>
      </c>
    </row>
    <row r="15" spans="1:17" ht="15">
      <c r="A15" s="21">
        <v>7</v>
      </c>
      <c r="B15" s="5" t="s">
        <v>44</v>
      </c>
      <c r="C15" s="5" t="s">
        <v>45</v>
      </c>
      <c r="D15" s="23">
        <v>95</v>
      </c>
      <c r="E15" s="24">
        <f t="shared" si="0"/>
        <v>0.7916666666666666</v>
      </c>
      <c r="F15" s="23">
        <v>63</v>
      </c>
      <c r="G15" s="24">
        <f t="shared" si="1"/>
        <v>0.5727272727272728</v>
      </c>
      <c r="H15" s="23">
        <v>67</v>
      </c>
      <c r="I15" s="24">
        <f t="shared" si="2"/>
        <v>0.30454545454545456</v>
      </c>
      <c r="J15" s="23">
        <v>31</v>
      </c>
      <c r="K15" s="24">
        <f t="shared" si="3"/>
        <v>0.31</v>
      </c>
      <c r="L15" s="23">
        <v>51</v>
      </c>
      <c r="M15" s="24">
        <f t="shared" si="4"/>
        <v>0.6375</v>
      </c>
      <c r="N15" s="23">
        <v>35</v>
      </c>
      <c r="O15" s="24">
        <f t="shared" si="5"/>
        <v>0.35</v>
      </c>
      <c r="P15" s="12">
        <f t="shared" si="6"/>
        <v>2.966439393939394</v>
      </c>
      <c r="Q15" s="25">
        <v>12</v>
      </c>
    </row>
    <row r="16" spans="1:17" ht="15">
      <c r="A16" s="21">
        <v>8</v>
      </c>
      <c r="B16" s="5" t="s">
        <v>39</v>
      </c>
      <c r="C16" s="5" t="s">
        <v>40</v>
      </c>
      <c r="D16" s="23">
        <v>89</v>
      </c>
      <c r="E16" s="24">
        <f t="shared" si="0"/>
        <v>0.7416666666666667</v>
      </c>
      <c r="F16" s="23">
        <v>74</v>
      </c>
      <c r="G16" s="24">
        <f t="shared" si="1"/>
        <v>0.6727272727272727</v>
      </c>
      <c r="H16" s="23">
        <v>86</v>
      </c>
      <c r="I16" s="24">
        <f t="shared" si="2"/>
        <v>0.39090909090909093</v>
      </c>
      <c r="J16" s="23">
        <v>25</v>
      </c>
      <c r="K16" s="24">
        <f t="shared" si="3"/>
        <v>0.25</v>
      </c>
      <c r="L16" s="23">
        <v>40</v>
      </c>
      <c r="M16" s="24">
        <f t="shared" si="4"/>
        <v>0.5</v>
      </c>
      <c r="N16" s="23">
        <v>40</v>
      </c>
      <c r="O16" s="24">
        <f t="shared" si="5"/>
        <v>0.4</v>
      </c>
      <c r="P16" s="12">
        <f t="shared" si="6"/>
        <v>2.9553030303030305</v>
      </c>
      <c r="Q16" s="25">
        <v>13</v>
      </c>
    </row>
    <row r="17" spans="1:17" ht="15">
      <c r="A17" s="21">
        <v>3</v>
      </c>
      <c r="B17" s="5" t="s">
        <v>29</v>
      </c>
      <c r="C17" s="6" t="s">
        <v>43</v>
      </c>
      <c r="D17" s="23">
        <v>105</v>
      </c>
      <c r="E17" s="24">
        <f t="shared" si="0"/>
        <v>0.875</v>
      </c>
      <c r="F17" s="23">
        <v>55</v>
      </c>
      <c r="G17" s="24">
        <f t="shared" si="1"/>
        <v>0.5</v>
      </c>
      <c r="H17" s="23">
        <v>52</v>
      </c>
      <c r="I17" s="24">
        <f t="shared" si="2"/>
        <v>0.23636363636363636</v>
      </c>
      <c r="J17" s="23">
        <v>22</v>
      </c>
      <c r="K17" s="24">
        <f t="shared" si="3"/>
        <v>0.22</v>
      </c>
      <c r="L17" s="23">
        <v>11</v>
      </c>
      <c r="M17" s="24">
        <f t="shared" si="4"/>
        <v>0.1375</v>
      </c>
      <c r="N17" s="23">
        <v>10</v>
      </c>
      <c r="O17" s="24">
        <f t="shared" si="5"/>
        <v>0.1</v>
      </c>
      <c r="P17" s="12">
        <f t="shared" si="6"/>
        <v>2.0688636363636363</v>
      </c>
      <c r="Q17" s="25">
        <v>14</v>
      </c>
    </row>
    <row r="18" spans="1:17" ht="15.75">
      <c r="A18" s="21"/>
      <c r="B18" s="5"/>
      <c r="C18" s="6"/>
      <c r="D18" s="43" t="s">
        <v>88</v>
      </c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12"/>
      <c r="Q18" s="25"/>
    </row>
    <row r="19" spans="1:17" ht="15">
      <c r="A19" s="14" t="s">
        <v>83</v>
      </c>
      <c r="B19" s="15" t="s">
        <v>15</v>
      </c>
      <c r="C19" s="15" t="s">
        <v>16</v>
      </c>
      <c r="D19" s="17" t="s">
        <v>86</v>
      </c>
      <c r="E19" s="17" t="s">
        <v>17</v>
      </c>
      <c r="F19" s="18" t="s">
        <v>86</v>
      </c>
      <c r="G19" s="18" t="s">
        <v>17</v>
      </c>
      <c r="H19" s="17" t="s">
        <v>86</v>
      </c>
      <c r="I19" s="17" t="s">
        <v>17</v>
      </c>
      <c r="J19" s="18" t="s">
        <v>86</v>
      </c>
      <c r="K19" s="18" t="s">
        <v>17</v>
      </c>
      <c r="L19" s="17" t="s">
        <v>86</v>
      </c>
      <c r="M19" s="17" t="s">
        <v>17</v>
      </c>
      <c r="N19" s="18" t="s">
        <v>86</v>
      </c>
      <c r="O19" s="18" t="s">
        <v>17</v>
      </c>
      <c r="P19" s="19" t="s">
        <v>17</v>
      </c>
      <c r="Q19" s="20" t="s">
        <v>87</v>
      </c>
    </row>
    <row r="20" spans="1:17" ht="15">
      <c r="A20" s="21">
        <v>21</v>
      </c>
      <c r="B20" s="5" t="s">
        <v>35</v>
      </c>
      <c r="C20" s="5" t="s">
        <v>50</v>
      </c>
      <c r="D20" s="23">
        <v>63</v>
      </c>
      <c r="E20" s="24">
        <f aca="true" t="shared" si="7" ref="E20:E30">(D20/70)</f>
        <v>0.9</v>
      </c>
      <c r="F20" s="23">
        <v>77</v>
      </c>
      <c r="G20" s="24">
        <f aca="true" t="shared" si="8" ref="G20:G30">(F20/110)</f>
        <v>0.7</v>
      </c>
      <c r="H20" s="23">
        <v>102</v>
      </c>
      <c r="I20" s="24">
        <f aca="true" t="shared" si="9" ref="I20:I30">(H20/220)</f>
        <v>0.4636363636363636</v>
      </c>
      <c r="J20" s="23">
        <v>46</v>
      </c>
      <c r="K20" s="24">
        <f aca="true" t="shared" si="10" ref="K20:K30">(J20/100)</f>
        <v>0.46</v>
      </c>
      <c r="L20" s="23">
        <v>76</v>
      </c>
      <c r="M20" s="24">
        <f aca="true" t="shared" si="11" ref="M20:M30">(L20/80)</f>
        <v>0.95</v>
      </c>
      <c r="N20" s="23">
        <v>198</v>
      </c>
      <c r="O20" s="24">
        <f aca="true" t="shared" si="12" ref="O20:O30">(N20/250)</f>
        <v>0.792</v>
      </c>
      <c r="P20" s="12">
        <f aca="true" t="shared" si="13" ref="P20:P30">E20+G20+I20+K20+M20+O20</f>
        <v>4.2656363636363634</v>
      </c>
      <c r="Q20" s="25">
        <v>1</v>
      </c>
    </row>
    <row r="21" spans="1:17" ht="15">
      <c r="A21" s="21">
        <v>15</v>
      </c>
      <c r="B21" s="5" t="s">
        <v>53</v>
      </c>
      <c r="C21" s="5" t="s">
        <v>54</v>
      </c>
      <c r="D21" s="23">
        <v>62</v>
      </c>
      <c r="E21" s="24">
        <f t="shared" si="7"/>
        <v>0.8857142857142857</v>
      </c>
      <c r="F21" s="23">
        <v>68</v>
      </c>
      <c r="G21" s="24">
        <f t="shared" si="8"/>
        <v>0.6181818181818182</v>
      </c>
      <c r="H21" s="23">
        <v>112</v>
      </c>
      <c r="I21" s="24">
        <f t="shared" si="9"/>
        <v>0.509090909090909</v>
      </c>
      <c r="J21" s="23">
        <v>61</v>
      </c>
      <c r="K21" s="24">
        <f t="shared" si="10"/>
        <v>0.61</v>
      </c>
      <c r="L21" s="23">
        <v>69</v>
      </c>
      <c r="M21" s="24">
        <f t="shared" si="11"/>
        <v>0.8625</v>
      </c>
      <c r="N21" s="23">
        <v>159</v>
      </c>
      <c r="O21" s="24">
        <f t="shared" si="12"/>
        <v>0.636</v>
      </c>
      <c r="P21" s="12">
        <f t="shared" si="13"/>
        <v>4.121487012987013</v>
      </c>
      <c r="Q21" s="25">
        <v>2</v>
      </c>
    </row>
    <row r="22" spans="1:17" ht="15" customHeight="1">
      <c r="A22" s="21">
        <v>20</v>
      </c>
      <c r="B22" s="5" t="s">
        <v>58</v>
      </c>
      <c r="C22" s="5" t="s">
        <v>59</v>
      </c>
      <c r="D22" s="23">
        <v>62</v>
      </c>
      <c r="E22" s="24">
        <f t="shared" si="7"/>
        <v>0.8857142857142857</v>
      </c>
      <c r="F22" s="23">
        <v>53</v>
      </c>
      <c r="G22" s="24">
        <f t="shared" si="8"/>
        <v>0.4818181818181818</v>
      </c>
      <c r="H22" s="23">
        <v>88</v>
      </c>
      <c r="I22" s="24">
        <f t="shared" si="9"/>
        <v>0.4</v>
      </c>
      <c r="J22" s="23">
        <v>55</v>
      </c>
      <c r="K22" s="24">
        <f t="shared" si="10"/>
        <v>0.55</v>
      </c>
      <c r="L22" s="23">
        <v>67</v>
      </c>
      <c r="M22" s="24">
        <f t="shared" si="11"/>
        <v>0.8375</v>
      </c>
      <c r="N22" s="23">
        <v>142</v>
      </c>
      <c r="O22" s="24">
        <f t="shared" si="12"/>
        <v>0.568</v>
      </c>
      <c r="P22" s="12">
        <f t="shared" si="13"/>
        <v>3.7230324675324677</v>
      </c>
      <c r="Q22" s="25">
        <v>3</v>
      </c>
    </row>
    <row r="23" spans="1:17" ht="15">
      <c r="A23" s="21">
        <v>12</v>
      </c>
      <c r="B23" s="5" t="s">
        <v>44</v>
      </c>
      <c r="C23" s="5" t="s">
        <v>61</v>
      </c>
      <c r="D23" s="23">
        <v>67</v>
      </c>
      <c r="E23" s="24">
        <f t="shared" si="7"/>
        <v>0.9571428571428572</v>
      </c>
      <c r="F23" s="23">
        <v>52</v>
      </c>
      <c r="G23" s="24">
        <f t="shared" si="8"/>
        <v>0.4727272727272727</v>
      </c>
      <c r="H23" s="23">
        <v>58</v>
      </c>
      <c r="I23" s="24">
        <f t="shared" si="9"/>
        <v>0.2636363636363636</v>
      </c>
      <c r="J23" s="23">
        <v>42</v>
      </c>
      <c r="K23" s="24">
        <f t="shared" si="10"/>
        <v>0.42</v>
      </c>
      <c r="L23" s="23">
        <v>69</v>
      </c>
      <c r="M23" s="24">
        <f t="shared" si="11"/>
        <v>0.8625</v>
      </c>
      <c r="N23" s="23">
        <v>149</v>
      </c>
      <c r="O23" s="24">
        <f t="shared" si="12"/>
        <v>0.596</v>
      </c>
      <c r="P23" s="12">
        <f t="shared" si="13"/>
        <v>3.5720064935064935</v>
      </c>
      <c r="Q23" s="25">
        <v>4</v>
      </c>
    </row>
    <row r="24" spans="1:17" ht="15">
      <c r="A24" s="21">
        <v>19</v>
      </c>
      <c r="B24" s="5" t="s">
        <v>39</v>
      </c>
      <c r="C24" s="5" t="s">
        <v>40</v>
      </c>
      <c r="D24" s="23">
        <v>59</v>
      </c>
      <c r="E24" s="24">
        <f t="shared" si="7"/>
        <v>0.8428571428571429</v>
      </c>
      <c r="F24" s="23">
        <v>42</v>
      </c>
      <c r="G24" s="24">
        <f t="shared" si="8"/>
        <v>0.38181818181818183</v>
      </c>
      <c r="H24" s="23">
        <v>66</v>
      </c>
      <c r="I24" s="24">
        <f t="shared" si="9"/>
        <v>0.3</v>
      </c>
      <c r="J24" s="23">
        <v>52</v>
      </c>
      <c r="K24" s="24">
        <f t="shared" si="10"/>
        <v>0.52</v>
      </c>
      <c r="L24" s="23">
        <v>42</v>
      </c>
      <c r="M24" s="24">
        <f t="shared" si="11"/>
        <v>0.525</v>
      </c>
      <c r="N24" s="23">
        <v>157</v>
      </c>
      <c r="O24" s="24">
        <f t="shared" si="12"/>
        <v>0.628</v>
      </c>
      <c r="P24" s="12">
        <f t="shared" si="13"/>
        <v>3.1976753246753247</v>
      </c>
      <c r="Q24" s="25">
        <v>5</v>
      </c>
    </row>
    <row r="25" spans="1:17" ht="15" customHeight="1">
      <c r="A25" s="21">
        <v>22</v>
      </c>
      <c r="B25" s="5" t="s">
        <v>29</v>
      </c>
      <c r="C25" s="5" t="s">
        <v>43</v>
      </c>
      <c r="D25" s="23">
        <v>57</v>
      </c>
      <c r="E25" s="24">
        <f t="shared" si="7"/>
        <v>0.8142857142857143</v>
      </c>
      <c r="F25" s="23">
        <v>41</v>
      </c>
      <c r="G25" s="24">
        <f t="shared" si="8"/>
        <v>0.37272727272727274</v>
      </c>
      <c r="H25" s="23">
        <v>86</v>
      </c>
      <c r="I25" s="24">
        <f t="shared" si="9"/>
        <v>0.39090909090909093</v>
      </c>
      <c r="J25" s="23">
        <v>38</v>
      </c>
      <c r="K25" s="24">
        <f t="shared" si="10"/>
        <v>0.38</v>
      </c>
      <c r="L25" s="23">
        <v>40</v>
      </c>
      <c r="M25" s="24">
        <f t="shared" si="11"/>
        <v>0.5</v>
      </c>
      <c r="N25" s="23">
        <v>130</v>
      </c>
      <c r="O25" s="24">
        <f t="shared" si="12"/>
        <v>0.52</v>
      </c>
      <c r="P25" s="12">
        <f t="shared" si="13"/>
        <v>2.977922077922078</v>
      </c>
      <c r="Q25" s="25">
        <v>6</v>
      </c>
    </row>
    <row r="26" spans="1:17" ht="15" customHeight="1">
      <c r="A26" s="21">
        <v>11</v>
      </c>
      <c r="B26" s="5" t="s">
        <v>26</v>
      </c>
      <c r="C26" s="5" t="s">
        <v>55</v>
      </c>
      <c r="D26" s="23">
        <v>61</v>
      </c>
      <c r="E26" s="24">
        <f t="shared" si="7"/>
        <v>0.8714285714285714</v>
      </c>
      <c r="F26" s="23">
        <v>25</v>
      </c>
      <c r="G26" s="24">
        <f t="shared" si="8"/>
        <v>0.22727272727272727</v>
      </c>
      <c r="H26" s="23">
        <v>39</v>
      </c>
      <c r="I26" s="24">
        <f t="shared" si="9"/>
        <v>0.17727272727272728</v>
      </c>
      <c r="J26" s="23">
        <v>30</v>
      </c>
      <c r="K26" s="24">
        <f t="shared" si="10"/>
        <v>0.3</v>
      </c>
      <c r="L26" s="23">
        <v>54</v>
      </c>
      <c r="M26" s="24">
        <f t="shared" si="11"/>
        <v>0.675</v>
      </c>
      <c r="N26" s="23">
        <v>155</v>
      </c>
      <c r="O26" s="24">
        <f t="shared" si="12"/>
        <v>0.62</v>
      </c>
      <c r="P26" s="12">
        <f t="shared" si="13"/>
        <v>2.870974025974026</v>
      </c>
      <c r="Q26" s="25">
        <v>7</v>
      </c>
    </row>
    <row r="27" spans="1:17" ht="15">
      <c r="A27" s="21">
        <v>9</v>
      </c>
      <c r="B27" s="5" t="s">
        <v>26</v>
      </c>
      <c r="C27" s="5" t="s">
        <v>57</v>
      </c>
      <c r="D27" s="23">
        <v>62</v>
      </c>
      <c r="E27" s="24">
        <f t="shared" si="7"/>
        <v>0.8857142857142857</v>
      </c>
      <c r="F27" s="23">
        <v>35</v>
      </c>
      <c r="G27" s="24">
        <f t="shared" si="8"/>
        <v>0.3181818181818182</v>
      </c>
      <c r="H27" s="23">
        <v>10</v>
      </c>
      <c r="I27" s="24">
        <f t="shared" si="9"/>
        <v>0.045454545454545456</v>
      </c>
      <c r="J27" s="23">
        <v>35</v>
      </c>
      <c r="K27" s="24">
        <f t="shared" si="10"/>
        <v>0.35</v>
      </c>
      <c r="L27" s="23">
        <v>53</v>
      </c>
      <c r="M27" s="24">
        <f t="shared" si="11"/>
        <v>0.6625</v>
      </c>
      <c r="N27" s="23">
        <v>128</v>
      </c>
      <c r="O27" s="24">
        <f t="shared" si="12"/>
        <v>0.512</v>
      </c>
      <c r="P27" s="12">
        <f t="shared" si="13"/>
        <v>2.773850649350649</v>
      </c>
      <c r="Q27" s="25">
        <v>8</v>
      </c>
    </row>
    <row r="28" spans="1:17" ht="15" customHeight="1">
      <c r="A28" s="21">
        <v>10</v>
      </c>
      <c r="B28" s="5" t="s">
        <v>39</v>
      </c>
      <c r="C28" s="5" t="s">
        <v>62</v>
      </c>
      <c r="D28" s="23">
        <v>30</v>
      </c>
      <c r="E28" s="24">
        <f t="shared" si="7"/>
        <v>0.42857142857142855</v>
      </c>
      <c r="F28" s="23">
        <v>47</v>
      </c>
      <c r="G28" s="24">
        <f t="shared" si="8"/>
        <v>0.42727272727272725</v>
      </c>
      <c r="H28" s="23">
        <v>31</v>
      </c>
      <c r="I28" s="24">
        <f t="shared" si="9"/>
        <v>0.1409090909090909</v>
      </c>
      <c r="J28" s="23">
        <v>22</v>
      </c>
      <c r="K28" s="24">
        <f t="shared" si="10"/>
        <v>0.22</v>
      </c>
      <c r="L28" s="23">
        <v>57</v>
      </c>
      <c r="M28" s="24">
        <f t="shared" si="11"/>
        <v>0.7125</v>
      </c>
      <c r="N28" s="23">
        <v>119</v>
      </c>
      <c r="O28" s="24">
        <f t="shared" si="12"/>
        <v>0.476</v>
      </c>
      <c r="P28" s="12">
        <f t="shared" si="13"/>
        <v>2.405253246753247</v>
      </c>
      <c r="Q28" s="25">
        <v>9</v>
      </c>
    </row>
    <row r="29" spans="1:17" ht="15" customHeight="1">
      <c r="A29" s="21">
        <v>14</v>
      </c>
      <c r="B29" s="5" t="s">
        <v>18</v>
      </c>
      <c r="C29" s="5" t="s">
        <v>28</v>
      </c>
      <c r="D29" s="23">
        <v>54</v>
      </c>
      <c r="E29" s="24">
        <f t="shared" si="7"/>
        <v>0.7714285714285715</v>
      </c>
      <c r="F29" s="23">
        <v>2</v>
      </c>
      <c r="G29" s="24">
        <f t="shared" si="8"/>
        <v>0.01818181818181818</v>
      </c>
      <c r="H29" s="23">
        <v>55</v>
      </c>
      <c r="I29" s="24">
        <f t="shared" si="9"/>
        <v>0.25</v>
      </c>
      <c r="J29" s="23">
        <v>45</v>
      </c>
      <c r="K29" s="24">
        <f t="shared" si="10"/>
        <v>0.45</v>
      </c>
      <c r="L29" s="23">
        <v>19</v>
      </c>
      <c r="M29" s="24">
        <f t="shared" si="11"/>
        <v>0.2375</v>
      </c>
      <c r="N29" s="23">
        <v>158</v>
      </c>
      <c r="O29" s="24">
        <f t="shared" si="12"/>
        <v>0.632</v>
      </c>
      <c r="P29" s="12">
        <f t="shared" si="13"/>
        <v>2.3591103896103895</v>
      </c>
      <c r="Q29" s="25">
        <v>10</v>
      </c>
    </row>
    <row r="30" spans="1:17" ht="15" customHeight="1">
      <c r="A30" s="21">
        <v>13</v>
      </c>
      <c r="B30" s="5" t="s">
        <v>94</v>
      </c>
      <c r="C30" s="5" t="s">
        <v>73</v>
      </c>
      <c r="D30" s="23">
        <v>31</v>
      </c>
      <c r="E30" s="24">
        <f t="shared" si="7"/>
        <v>0.44285714285714284</v>
      </c>
      <c r="F30" s="23">
        <v>0</v>
      </c>
      <c r="G30" s="24">
        <f t="shared" si="8"/>
        <v>0</v>
      </c>
      <c r="H30" s="23">
        <v>0</v>
      </c>
      <c r="I30" s="24">
        <f t="shared" si="9"/>
        <v>0</v>
      </c>
      <c r="J30" s="23">
        <v>37</v>
      </c>
      <c r="K30" s="24">
        <f t="shared" si="10"/>
        <v>0.37</v>
      </c>
      <c r="L30" s="23">
        <v>0</v>
      </c>
      <c r="M30" s="24">
        <f t="shared" si="11"/>
        <v>0</v>
      </c>
      <c r="N30" s="23">
        <v>78</v>
      </c>
      <c r="O30" s="24">
        <f t="shared" si="12"/>
        <v>0.312</v>
      </c>
      <c r="P30" s="12">
        <f t="shared" si="13"/>
        <v>1.1248571428571428</v>
      </c>
      <c r="Q30" s="25">
        <v>11</v>
      </c>
    </row>
  </sheetData>
  <sheetProtection selectLockedCells="1" selectUnlockedCells="1"/>
  <mergeCells count="11">
    <mergeCell ref="J2:K2"/>
    <mergeCell ref="L2:M2"/>
    <mergeCell ref="N2:O2"/>
    <mergeCell ref="P2:Q2"/>
    <mergeCell ref="D18:O18"/>
    <mergeCell ref="A1:C1"/>
    <mergeCell ref="D1:O1"/>
    <mergeCell ref="A2:C2"/>
    <mergeCell ref="D2:E2"/>
    <mergeCell ref="F2:G2"/>
    <mergeCell ref="H2:I2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">
      <selection activeCell="E31" sqref="E31"/>
    </sheetView>
  </sheetViews>
  <sheetFormatPr defaultColWidth="9.00390625" defaultRowHeight="15"/>
  <cols>
    <col min="1" max="1" width="6.140625" style="0" customWidth="1"/>
    <col min="2" max="2" width="9.140625" style="0" customWidth="1"/>
    <col min="3" max="3" width="15.00390625" style="0" customWidth="1"/>
    <col min="4" max="4" width="6.7109375" style="0" customWidth="1"/>
    <col min="5" max="5" width="6.00390625" style="0" customWidth="1"/>
    <col min="6" max="6" width="6.421875" style="0" customWidth="1"/>
    <col min="7" max="7" width="6.57421875" style="0" customWidth="1"/>
    <col min="8" max="8" width="6.7109375" style="0" customWidth="1"/>
  </cols>
  <sheetData>
    <row r="1" spans="1:15" ht="18.75" customHeight="1">
      <c r="A1" s="44"/>
      <c r="B1" s="44"/>
      <c r="C1" s="44"/>
      <c r="D1" s="43" t="s">
        <v>74</v>
      </c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7" ht="15">
      <c r="A2" s="45" t="s">
        <v>75</v>
      </c>
      <c r="B2" s="45"/>
      <c r="C2" s="45"/>
      <c r="D2" s="40" t="s">
        <v>76</v>
      </c>
      <c r="E2" s="40"/>
      <c r="F2" s="41" t="s">
        <v>77</v>
      </c>
      <c r="G2" s="41"/>
      <c r="H2" s="40" t="s">
        <v>78</v>
      </c>
      <c r="I2" s="40"/>
      <c r="J2" s="41" t="s">
        <v>79</v>
      </c>
      <c r="K2" s="41"/>
      <c r="L2" s="40" t="s">
        <v>80</v>
      </c>
      <c r="M2" s="40"/>
      <c r="N2" s="41" t="s">
        <v>81</v>
      </c>
      <c r="O2" s="41"/>
      <c r="P2" s="42" t="s">
        <v>82</v>
      </c>
      <c r="Q2" s="42"/>
    </row>
    <row r="3" spans="1:17" ht="14.25" customHeight="1">
      <c r="A3" s="14" t="s">
        <v>83</v>
      </c>
      <c r="B3" s="15" t="s">
        <v>15</v>
      </c>
      <c r="C3" s="15" t="s">
        <v>16</v>
      </c>
      <c r="D3" s="17" t="s">
        <v>86</v>
      </c>
      <c r="E3" s="17" t="s">
        <v>17</v>
      </c>
      <c r="F3" s="18" t="s">
        <v>86</v>
      </c>
      <c r="G3" s="18" t="s">
        <v>17</v>
      </c>
      <c r="H3" s="17" t="s">
        <v>86</v>
      </c>
      <c r="I3" s="17" t="s">
        <v>17</v>
      </c>
      <c r="J3" s="18" t="s">
        <v>86</v>
      </c>
      <c r="K3" s="18" t="s">
        <v>17</v>
      </c>
      <c r="L3" s="17" t="s">
        <v>86</v>
      </c>
      <c r="M3" s="17" t="s">
        <v>17</v>
      </c>
      <c r="N3" s="18" t="s">
        <v>86</v>
      </c>
      <c r="O3" s="18" t="s">
        <v>17</v>
      </c>
      <c r="P3" s="19" t="s">
        <v>17</v>
      </c>
      <c r="Q3" s="20" t="s">
        <v>87</v>
      </c>
    </row>
    <row r="4" spans="1:17" ht="15">
      <c r="A4" s="21">
        <v>17</v>
      </c>
      <c r="B4" s="5" t="s">
        <v>18</v>
      </c>
      <c r="C4" s="5" t="s">
        <v>19</v>
      </c>
      <c r="D4" s="23">
        <v>115</v>
      </c>
      <c r="E4" s="24">
        <f aca="true" t="shared" si="0" ref="E4:E17">(D4/120)</f>
        <v>0.9583333333333334</v>
      </c>
      <c r="F4" s="23">
        <v>110</v>
      </c>
      <c r="G4" s="24">
        <f aca="true" t="shared" si="1" ref="G4:G17">(F4/110)</f>
        <v>1</v>
      </c>
      <c r="H4" s="23">
        <v>172</v>
      </c>
      <c r="I4" s="24">
        <f aca="true" t="shared" si="2" ref="I4:I17">(H4/220)</f>
        <v>0.7818181818181819</v>
      </c>
      <c r="J4" s="23">
        <v>45</v>
      </c>
      <c r="K4" s="24">
        <f aca="true" t="shared" si="3" ref="K4:K17">(J4/100)</f>
        <v>0.45</v>
      </c>
      <c r="L4" s="23">
        <v>80</v>
      </c>
      <c r="M4" s="24">
        <f aca="true" t="shared" si="4" ref="M4:M17">(L4/80)</f>
        <v>1</v>
      </c>
      <c r="N4" s="23">
        <v>75</v>
      </c>
      <c r="O4" s="24">
        <f aca="true" t="shared" si="5" ref="O4:O17">(N4/100)</f>
        <v>0.75</v>
      </c>
      <c r="P4" s="12">
        <f aca="true" t="shared" si="6" ref="P4:P17">E4+G4+I4+K4+M4+O4</f>
        <v>4.940151515151515</v>
      </c>
      <c r="Q4" s="25">
        <v>1</v>
      </c>
    </row>
    <row r="5" spans="1:17" ht="15">
      <c r="A5" s="21">
        <v>14</v>
      </c>
      <c r="B5" s="5" t="s">
        <v>20</v>
      </c>
      <c r="C5" s="5" t="s">
        <v>21</v>
      </c>
      <c r="D5" s="23">
        <v>115</v>
      </c>
      <c r="E5" s="24">
        <f t="shared" si="0"/>
        <v>0.9583333333333334</v>
      </c>
      <c r="F5" s="23">
        <v>110</v>
      </c>
      <c r="G5" s="24">
        <f t="shared" si="1"/>
        <v>1</v>
      </c>
      <c r="H5" s="23">
        <v>162</v>
      </c>
      <c r="I5" s="24">
        <f t="shared" si="2"/>
        <v>0.7363636363636363</v>
      </c>
      <c r="J5" s="23">
        <v>54</v>
      </c>
      <c r="K5" s="24">
        <f t="shared" si="3"/>
        <v>0.54</v>
      </c>
      <c r="L5" s="23">
        <v>80</v>
      </c>
      <c r="M5" s="24">
        <f t="shared" si="4"/>
        <v>1</v>
      </c>
      <c r="N5" s="27">
        <v>65</v>
      </c>
      <c r="O5" s="24">
        <f t="shared" si="5"/>
        <v>0.65</v>
      </c>
      <c r="P5" s="12">
        <f t="shared" si="6"/>
        <v>4.88469696969697</v>
      </c>
      <c r="Q5" s="25">
        <v>2</v>
      </c>
    </row>
    <row r="6" spans="1:17" ht="15">
      <c r="A6" s="21">
        <v>3</v>
      </c>
      <c r="B6" s="5" t="s">
        <v>22</v>
      </c>
      <c r="C6" s="5" t="s">
        <v>23</v>
      </c>
      <c r="D6" s="23">
        <v>118</v>
      </c>
      <c r="E6" s="24">
        <f t="shared" si="0"/>
        <v>0.9833333333333333</v>
      </c>
      <c r="F6" s="23">
        <v>104</v>
      </c>
      <c r="G6" s="24">
        <f t="shared" si="1"/>
        <v>0.9454545454545454</v>
      </c>
      <c r="H6" s="23">
        <v>142</v>
      </c>
      <c r="I6" s="24">
        <f t="shared" si="2"/>
        <v>0.6454545454545455</v>
      </c>
      <c r="J6" s="23">
        <v>74</v>
      </c>
      <c r="K6" s="24">
        <f t="shared" si="3"/>
        <v>0.74</v>
      </c>
      <c r="L6" s="23">
        <v>80</v>
      </c>
      <c r="M6" s="24">
        <f t="shared" si="4"/>
        <v>1</v>
      </c>
      <c r="N6" s="23">
        <v>55</v>
      </c>
      <c r="O6" s="24">
        <f t="shared" si="5"/>
        <v>0.55</v>
      </c>
      <c r="P6" s="12">
        <f t="shared" si="6"/>
        <v>4.864242424242424</v>
      </c>
      <c r="Q6" s="25">
        <v>3</v>
      </c>
    </row>
    <row r="7" spans="1:17" ht="15" customHeight="1">
      <c r="A7" s="21">
        <v>15</v>
      </c>
      <c r="B7" s="5" t="s">
        <v>90</v>
      </c>
      <c r="C7" s="5" t="s">
        <v>27</v>
      </c>
      <c r="D7" s="23">
        <v>115</v>
      </c>
      <c r="E7" s="24">
        <f t="shared" si="0"/>
        <v>0.9583333333333334</v>
      </c>
      <c r="F7" s="23">
        <v>110</v>
      </c>
      <c r="G7" s="24">
        <f t="shared" si="1"/>
        <v>1</v>
      </c>
      <c r="H7" s="23">
        <v>117</v>
      </c>
      <c r="I7" s="24">
        <f t="shared" si="2"/>
        <v>0.5318181818181819</v>
      </c>
      <c r="J7" s="23">
        <v>43</v>
      </c>
      <c r="K7" s="24">
        <f t="shared" si="3"/>
        <v>0.43</v>
      </c>
      <c r="L7" s="23">
        <v>80</v>
      </c>
      <c r="M7" s="24">
        <f t="shared" si="4"/>
        <v>1</v>
      </c>
      <c r="N7" s="23">
        <v>75</v>
      </c>
      <c r="O7" s="24">
        <f t="shared" si="5"/>
        <v>0.75</v>
      </c>
      <c r="P7" s="12">
        <f t="shared" si="6"/>
        <v>4.670151515151515</v>
      </c>
      <c r="Q7" s="25">
        <v>4</v>
      </c>
    </row>
    <row r="8" spans="1:17" ht="15">
      <c r="A8" s="21">
        <v>2</v>
      </c>
      <c r="B8" s="5" t="s">
        <v>22</v>
      </c>
      <c r="C8" s="5" t="s">
        <v>28</v>
      </c>
      <c r="D8" s="23">
        <v>111</v>
      </c>
      <c r="E8" s="24">
        <f t="shared" si="0"/>
        <v>0.925</v>
      </c>
      <c r="F8" s="23">
        <v>104</v>
      </c>
      <c r="G8" s="24">
        <f t="shared" si="1"/>
        <v>0.9454545454545454</v>
      </c>
      <c r="H8" s="23">
        <v>90</v>
      </c>
      <c r="I8" s="24">
        <f t="shared" si="2"/>
        <v>0.4090909090909091</v>
      </c>
      <c r="J8" s="23">
        <v>59</v>
      </c>
      <c r="K8" s="24">
        <f t="shared" si="3"/>
        <v>0.59</v>
      </c>
      <c r="L8" s="23">
        <v>80</v>
      </c>
      <c r="M8" s="24">
        <f t="shared" si="4"/>
        <v>1</v>
      </c>
      <c r="N8" s="23">
        <v>50</v>
      </c>
      <c r="O8" s="24">
        <f t="shared" si="5"/>
        <v>0.5</v>
      </c>
      <c r="P8" s="12">
        <f t="shared" si="6"/>
        <v>4.369545454545454</v>
      </c>
      <c r="Q8" s="25">
        <v>5</v>
      </c>
    </row>
    <row r="9" spans="1:17" ht="15">
      <c r="A9" s="21">
        <v>4</v>
      </c>
      <c r="B9" s="5" t="s">
        <v>35</v>
      </c>
      <c r="C9" s="5" t="s">
        <v>36</v>
      </c>
      <c r="D9" s="23">
        <v>112</v>
      </c>
      <c r="E9" s="24">
        <f t="shared" si="0"/>
        <v>0.9333333333333333</v>
      </c>
      <c r="F9" s="23">
        <v>110</v>
      </c>
      <c r="G9" s="24">
        <f t="shared" si="1"/>
        <v>1</v>
      </c>
      <c r="H9" s="23">
        <v>190</v>
      </c>
      <c r="I9" s="24">
        <f t="shared" si="2"/>
        <v>0.8636363636363636</v>
      </c>
      <c r="J9" s="23">
        <v>31</v>
      </c>
      <c r="K9" s="24">
        <f t="shared" si="3"/>
        <v>0.31</v>
      </c>
      <c r="L9" s="23">
        <v>65</v>
      </c>
      <c r="M9" s="24">
        <f t="shared" si="4"/>
        <v>0.8125</v>
      </c>
      <c r="N9" s="23">
        <v>35</v>
      </c>
      <c r="O9" s="24">
        <f t="shared" si="5"/>
        <v>0.35</v>
      </c>
      <c r="P9" s="12">
        <f t="shared" si="6"/>
        <v>4.269469696969697</v>
      </c>
      <c r="Q9" s="25">
        <v>6</v>
      </c>
    </row>
    <row r="10" spans="1:17" ht="15">
      <c r="A10" s="21">
        <v>12</v>
      </c>
      <c r="B10" s="5" t="s">
        <v>90</v>
      </c>
      <c r="C10" s="5" t="s">
        <v>31</v>
      </c>
      <c r="D10" s="23">
        <v>111</v>
      </c>
      <c r="E10" s="24">
        <f t="shared" si="0"/>
        <v>0.925</v>
      </c>
      <c r="F10" s="23">
        <v>80</v>
      </c>
      <c r="G10" s="24">
        <f t="shared" si="1"/>
        <v>0.7272727272727273</v>
      </c>
      <c r="H10" s="23">
        <v>89</v>
      </c>
      <c r="I10" s="24">
        <f t="shared" si="2"/>
        <v>0.40454545454545454</v>
      </c>
      <c r="J10" s="23">
        <v>55</v>
      </c>
      <c r="K10" s="24">
        <f t="shared" si="3"/>
        <v>0.55</v>
      </c>
      <c r="L10" s="23">
        <v>80</v>
      </c>
      <c r="M10" s="24">
        <f t="shared" si="4"/>
        <v>1</v>
      </c>
      <c r="N10" s="23">
        <v>65</v>
      </c>
      <c r="O10" s="24">
        <f t="shared" si="5"/>
        <v>0.65</v>
      </c>
      <c r="P10" s="12">
        <f t="shared" si="6"/>
        <v>4.256818181818182</v>
      </c>
      <c r="Q10" s="25">
        <v>7</v>
      </c>
    </row>
    <row r="11" spans="1:17" ht="15" customHeight="1">
      <c r="A11" s="21">
        <v>10</v>
      </c>
      <c r="B11" s="5" t="s">
        <v>90</v>
      </c>
      <c r="C11" s="6" t="s">
        <v>32</v>
      </c>
      <c r="D11" s="23">
        <v>112</v>
      </c>
      <c r="E11" s="24">
        <f t="shared" si="0"/>
        <v>0.9333333333333333</v>
      </c>
      <c r="F11" s="23">
        <v>38</v>
      </c>
      <c r="G11" s="24">
        <f t="shared" si="1"/>
        <v>0.34545454545454546</v>
      </c>
      <c r="H11" s="23">
        <v>90</v>
      </c>
      <c r="I11" s="24">
        <f t="shared" si="2"/>
        <v>0.4090909090909091</v>
      </c>
      <c r="J11" s="23">
        <v>55</v>
      </c>
      <c r="K11" s="24">
        <f t="shared" si="3"/>
        <v>0.55</v>
      </c>
      <c r="L11" s="23">
        <v>75</v>
      </c>
      <c r="M11" s="24">
        <f t="shared" si="4"/>
        <v>0.9375</v>
      </c>
      <c r="N11" s="23">
        <v>45</v>
      </c>
      <c r="O11" s="24">
        <f t="shared" si="5"/>
        <v>0.45</v>
      </c>
      <c r="P11" s="12">
        <f t="shared" si="6"/>
        <v>3.6253787878787884</v>
      </c>
      <c r="Q11" s="25">
        <v>8</v>
      </c>
    </row>
    <row r="12" spans="1:17" ht="15">
      <c r="A12" s="21">
        <v>11</v>
      </c>
      <c r="B12" s="6" t="s">
        <v>41</v>
      </c>
      <c r="C12" s="5" t="s">
        <v>42</v>
      </c>
      <c r="D12" s="23">
        <v>116</v>
      </c>
      <c r="E12" s="24">
        <f t="shared" si="0"/>
        <v>0.9666666666666667</v>
      </c>
      <c r="F12" s="23">
        <v>86</v>
      </c>
      <c r="G12" s="24">
        <f t="shared" si="1"/>
        <v>0.7818181818181819</v>
      </c>
      <c r="H12" s="23">
        <v>95</v>
      </c>
      <c r="I12" s="24">
        <f t="shared" si="2"/>
        <v>0.4318181818181818</v>
      </c>
      <c r="J12" s="23">
        <v>31</v>
      </c>
      <c r="K12" s="24">
        <f t="shared" si="3"/>
        <v>0.31</v>
      </c>
      <c r="L12" s="23">
        <v>48</v>
      </c>
      <c r="M12" s="24">
        <f t="shared" si="4"/>
        <v>0.6</v>
      </c>
      <c r="N12" s="23">
        <v>50</v>
      </c>
      <c r="O12" s="24">
        <f t="shared" si="5"/>
        <v>0.5</v>
      </c>
      <c r="P12" s="12">
        <f t="shared" si="6"/>
        <v>3.5903030303030303</v>
      </c>
      <c r="Q12" s="25">
        <v>9</v>
      </c>
    </row>
    <row r="13" spans="1:17" ht="15">
      <c r="A13" s="21">
        <v>8</v>
      </c>
      <c r="B13" s="5" t="s">
        <v>39</v>
      </c>
      <c r="C13" s="5" t="s">
        <v>40</v>
      </c>
      <c r="D13" s="23">
        <v>86</v>
      </c>
      <c r="E13" s="24">
        <f t="shared" si="0"/>
        <v>0.7166666666666667</v>
      </c>
      <c r="F13" s="23">
        <v>65</v>
      </c>
      <c r="G13" s="24">
        <f t="shared" si="1"/>
        <v>0.5909090909090909</v>
      </c>
      <c r="H13" s="23">
        <v>82</v>
      </c>
      <c r="I13" s="24">
        <f t="shared" si="2"/>
        <v>0.37272727272727274</v>
      </c>
      <c r="J13" s="23">
        <v>45</v>
      </c>
      <c r="K13" s="24">
        <f t="shared" si="3"/>
        <v>0.45</v>
      </c>
      <c r="L13" s="23">
        <v>70</v>
      </c>
      <c r="M13" s="24">
        <f t="shared" si="4"/>
        <v>0.875</v>
      </c>
      <c r="N13" s="23">
        <v>30</v>
      </c>
      <c r="O13" s="24">
        <f t="shared" si="5"/>
        <v>0.3</v>
      </c>
      <c r="P13" s="12">
        <f t="shared" si="6"/>
        <v>3.30530303030303</v>
      </c>
      <c r="Q13" s="25">
        <v>10</v>
      </c>
    </row>
    <row r="14" spans="1:17" ht="15">
      <c r="A14" s="21">
        <v>7</v>
      </c>
      <c r="B14" s="5" t="s">
        <v>29</v>
      </c>
      <c r="C14" s="5" t="s">
        <v>43</v>
      </c>
      <c r="D14" s="23">
        <v>110</v>
      </c>
      <c r="E14" s="24">
        <f t="shared" si="0"/>
        <v>0.9166666666666666</v>
      </c>
      <c r="F14" s="23">
        <v>93</v>
      </c>
      <c r="G14" s="24">
        <f t="shared" si="1"/>
        <v>0.8454545454545455</v>
      </c>
      <c r="H14" s="23">
        <v>89</v>
      </c>
      <c r="I14" s="24">
        <f t="shared" si="2"/>
        <v>0.40454545454545454</v>
      </c>
      <c r="J14" s="23">
        <v>14</v>
      </c>
      <c r="K14" s="24">
        <f t="shared" si="3"/>
        <v>0.14</v>
      </c>
      <c r="L14" s="23">
        <v>51</v>
      </c>
      <c r="M14" s="24">
        <f t="shared" si="4"/>
        <v>0.6375</v>
      </c>
      <c r="N14" s="23">
        <v>20</v>
      </c>
      <c r="O14" s="24">
        <f t="shared" si="5"/>
        <v>0.2</v>
      </c>
      <c r="P14" s="12">
        <f t="shared" si="6"/>
        <v>3.144166666666667</v>
      </c>
      <c r="Q14" s="25">
        <v>11</v>
      </c>
    </row>
    <row r="15" spans="1:17" ht="15">
      <c r="A15" s="21"/>
      <c r="B15" s="5"/>
      <c r="C15" s="5"/>
      <c r="D15" s="23"/>
      <c r="E15" s="24">
        <f t="shared" si="0"/>
        <v>0</v>
      </c>
      <c r="F15" s="23"/>
      <c r="G15" s="24">
        <f t="shared" si="1"/>
        <v>0</v>
      </c>
      <c r="H15" s="23"/>
      <c r="I15" s="24">
        <f t="shared" si="2"/>
        <v>0</v>
      </c>
      <c r="J15" s="23"/>
      <c r="K15" s="24">
        <f t="shared" si="3"/>
        <v>0</v>
      </c>
      <c r="L15" s="23"/>
      <c r="M15" s="24">
        <f t="shared" si="4"/>
        <v>0</v>
      </c>
      <c r="N15" s="23"/>
      <c r="O15" s="24">
        <f t="shared" si="5"/>
        <v>0</v>
      </c>
      <c r="P15" s="12">
        <f t="shared" si="6"/>
        <v>0</v>
      </c>
      <c r="Q15" s="25"/>
    </row>
    <row r="16" spans="1:17" ht="15">
      <c r="A16" s="21"/>
      <c r="B16" s="5"/>
      <c r="C16" s="5"/>
      <c r="D16" s="23"/>
      <c r="E16" s="24">
        <f t="shared" si="0"/>
        <v>0</v>
      </c>
      <c r="F16" s="23"/>
      <c r="G16" s="24">
        <f t="shared" si="1"/>
        <v>0</v>
      </c>
      <c r="H16" s="23"/>
      <c r="I16" s="24">
        <f t="shared" si="2"/>
        <v>0</v>
      </c>
      <c r="J16" s="23"/>
      <c r="K16" s="24">
        <f t="shared" si="3"/>
        <v>0</v>
      </c>
      <c r="L16" s="23"/>
      <c r="M16" s="24">
        <f t="shared" si="4"/>
        <v>0</v>
      </c>
      <c r="N16" s="23"/>
      <c r="O16" s="24">
        <f t="shared" si="5"/>
        <v>0</v>
      </c>
      <c r="P16" s="12">
        <f t="shared" si="6"/>
        <v>0</v>
      </c>
      <c r="Q16" s="25"/>
    </row>
    <row r="17" spans="1:17" ht="15">
      <c r="A17" s="21"/>
      <c r="B17" s="5"/>
      <c r="C17" s="6"/>
      <c r="D17" s="23"/>
      <c r="E17" s="24">
        <f t="shared" si="0"/>
        <v>0</v>
      </c>
      <c r="F17" s="23"/>
      <c r="G17" s="24">
        <f t="shared" si="1"/>
        <v>0</v>
      </c>
      <c r="H17" s="23"/>
      <c r="I17" s="24">
        <f t="shared" si="2"/>
        <v>0</v>
      </c>
      <c r="J17" s="23"/>
      <c r="K17" s="24">
        <f t="shared" si="3"/>
        <v>0</v>
      </c>
      <c r="L17" s="23"/>
      <c r="M17" s="24">
        <f t="shared" si="4"/>
        <v>0</v>
      </c>
      <c r="N17" s="23"/>
      <c r="O17" s="24">
        <f t="shared" si="5"/>
        <v>0</v>
      </c>
      <c r="P17" s="12">
        <f t="shared" si="6"/>
        <v>0</v>
      </c>
      <c r="Q17" s="25"/>
    </row>
    <row r="18" spans="1:17" ht="15.75">
      <c r="A18" s="21"/>
      <c r="B18" s="5"/>
      <c r="C18" s="6"/>
      <c r="D18" s="43" t="s">
        <v>88</v>
      </c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12"/>
      <c r="Q18" s="25"/>
    </row>
    <row r="19" spans="1:17" ht="15">
      <c r="A19" s="14" t="s">
        <v>83</v>
      </c>
      <c r="B19" s="15" t="s">
        <v>15</v>
      </c>
      <c r="C19" s="15" t="s">
        <v>16</v>
      </c>
      <c r="D19" s="17" t="s">
        <v>86</v>
      </c>
      <c r="E19" s="17" t="s">
        <v>17</v>
      </c>
      <c r="F19" s="18" t="s">
        <v>86</v>
      </c>
      <c r="G19" s="18" t="s">
        <v>17</v>
      </c>
      <c r="H19" s="17" t="s">
        <v>86</v>
      </c>
      <c r="I19" s="17" t="s">
        <v>17</v>
      </c>
      <c r="J19" s="18" t="s">
        <v>86</v>
      </c>
      <c r="K19" s="18" t="s">
        <v>17</v>
      </c>
      <c r="L19" s="17" t="s">
        <v>86</v>
      </c>
      <c r="M19" s="17" t="s">
        <v>17</v>
      </c>
      <c r="N19" s="18" t="s">
        <v>86</v>
      </c>
      <c r="O19" s="18" t="s">
        <v>17</v>
      </c>
      <c r="P19" s="19" t="s">
        <v>17</v>
      </c>
      <c r="Q19" s="20" t="s">
        <v>87</v>
      </c>
    </row>
    <row r="20" spans="1:17" ht="15">
      <c r="A20" s="21">
        <v>16</v>
      </c>
      <c r="B20" s="5" t="s">
        <v>39</v>
      </c>
      <c r="C20" s="5" t="s">
        <v>40</v>
      </c>
      <c r="D20" s="23">
        <v>60</v>
      </c>
      <c r="E20" s="24">
        <f aca="true" t="shared" si="7" ref="E20:E30">(D20/70)</f>
        <v>0.8571428571428571</v>
      </c>
      <c r="F20" s="23">
        <v>68</v>
      </c>
      <c r="G20" s="24">
        <f aca="true" t="shared" si="8" ref="G20:G30">(F20/110)</f>
        <v>0.6181818181818182</v>
      </c>
      <c r="H20" s="23">
        <v>132</v>
      </c>
      <c r="I20" s="24">
        <f aca="true" t="shared" si="9" ref="I20:I30">(H20/220)</f>
        <v>0.6</v>
      </c>
      <c r="J20" s="23">
        <v>66</v>
      </c>
      <c r="K20" s="24">
        <f aca="true" t="shared" si="10" ref="K20:K30">(J20/100)</f>
        <v>0.66</v>
      </c>
      <c r="L20" s="23">
        <v>60</v>
      </c>
      <c r="M20" s="24">
        <f aca="true" t="shared" si="11" ref="M20:M30">(L20/80)</f>
        <v>0.75</v>
      </c>
      <c r="N20" s="23">
        <v>198</v>
      </c>
      <c r="O20" s="24">
        <f aca="true" t="shared" si="12" ref="O20:O30">(N20/250)</f>
        <v>0.792</v>
      </c>
      <c r="P20" s="12">
        <f aca="true" t="shared" si="13" ref="P20:P30">E20+G20+I20+K20+M20+O20</f>
        <v>4.277324675324675</v>
      </c>
      <c r="Q20" s="25">
        <v>1</v>
      </c>
    </row>
    <row r="21" spans="1:17" ht="15">
      <c r="A21" s="21">
        <v>9</v>
      </c>
      <c r="B21" s="5" t="s">
        <v>35</v>
      </c>
      <c r="C21" s="5" t="s">
        <v>50</v>
      </c>
      <c r="D21" s="23">
        <v>64</v>
      </c>
      <c r="E21" s="24">
        <f t="shared" si="7"/>
        <v>0.9142857142857143</v>
      </c>
      <c r="F21" s="23">
        <v>68</v>
      </c>
      <c r="G21" s="24">
        <f t="shared" si="8"/>
        <v>0.6181818181818182</v>
      </c>
      <c r="H21" s="23">
        <v>119</v>
      </c>
      <c r="I21" s="24">
        <f t="shared" si="9"/>
        <v>0.5409090909090909</v>
      </c>
      <c r="J21" s="23">
        <v>50</v>
      </c>
      <c r="K21" s="24">
        <f t="shared" si="10"/>
        <v>0.5</v>
      </c>
      <c r="L21" s="23">
        <v>72</v>
      </c>
      <c r="M21" s="24">
        <f t="shared" si="11"/>
        <v>0.9</v>
      </c>
      <c r="N21" s="23">
        <v>188</v>
      </c>
      <c r="O21" s="24">
        <f t="shared" si="12"/>
        <v>0.752</v>
      </c>
      <c r="P21" s="12">
        <f t="shared" si="13"/>
        <v>4.225376623376623</v>
      </c>
      <c r="Q21" s="25">
        <v>2</v>
      </c>
    </row>
    <row r="22" spans="1:17" ht="15" customHeight="1">
      <c r="A22" s="21">
        <v>24</v>
      </c>
      <c r="B22" s="5" t="s">
        <v>95</v>
      </c>
      <c r="C22" s="5" t="s">
        <v>52</v>
      </c>
      <c r="D22" s="23">
        <v>64</v>
      </c>
      <c r="E22" s="24">
        <f t="shared" si="7"/>
        <v>0.9142857142857143</v>
      </c>
      <c r="F22" s="23">
        <v>74</v>
      </c>
      <c r="G22" s="24">
        <f t="shared" si="8"/>
        <v>0.6727272727272727</v>
      </c>
      <c r="H22" s="23">
        <v>105</v>
      </c>
      <c r="I22" s="24">
        <f t="shared" si="9"/>
        <v>0.4772727272727273</v>
      </c>
      <c r="J22" s="23">
        <v>38</v>
      </c>
      <c r="K22" s="24">
        <f t="shared" si="10"/>
        <v>0.38</v>
      </c>
      <c r="L22" s="23">
        <v>70</v>
      </c>
      <c r="M22" s="24">
        <f t="shared" si="11"/>
        <v>0.875</v>
      </c>
      <c r="N22" s="23">
        <v>219</v>
      </c>
      <c r="O22" s="24">
        <f t="shared" si="12"/>
        <v>0.876</v>
      </c>
      <c r="P22" s="12">
        <f t="shared" si="13"/>
        <v>4.195285714285714</v>
      </c>
      <c r="Q22" s="25">
        <v>3</v>
      </c>
    </row>
    <row r="23" spans="1:17" ht="15">
      <c r="A23" s="21">
        <v>19</v>
      </c>
      <c r="B23" s="5" t="s">
        <v>22</v>
      </c>
      <c r="C23" s="5" t="s">
        <v>23</v>
      </c>
      <c r="D23" s="23">
        <v>64</v>
      </c>
      <c r="E23" s="24">
        <f t="shared" si="7"/>
        <v>0.9142857142857143</v>
      </c>
      <c r="F23" s="23">
        <v>75</v>
      </c>
      <c r="G23" s="24">
        <f t="shared" si="8"/>
        <v>0.6818181818181818</v>
      </c>
      <c r="H23" s="23">
        <v>41</v>
      </c>
      <c r="I23" s="24">
        <f t="shared" si="9"/>
        <v>0.18636363636363637</v>
      </c>
      <c r="J23" s="23">
        <v>67</v>
      </c>
      <c r="K23" s="24">
        <f t="shared" si="10"/>
        <v>0.67</v>
      </c>
      <c r="L23" s="23">
        <v>60</v>
      </c>
      <c r="M23" s="24">
        <f t="shared" si="11"/>
        <v>0.75</v>
      </c>
      <c r="N23" s="23">
        <v>188</v>
      </c>
      <c r="O23" s="24">
        <f t="shared" si="12"/>
        <v>0.752</v>
      </c>
      <c r="P23" s="12">
        <f t="shared" si="13"/>
        <v>3.9544675324675325</v>
      </c>
      <c r="Q23" s="25">
        <v>4</v>
      </c>
    </row>
    <row r="24" spans="1:17" ht="15">
      <c r="A24" s="21">
        <v>1</v>
      </c>
      <c r="B24" s="5" t="s">
        <v>44</v>
      </c>
      <c r="C24" s="5" t="s">
        <v>61</v>
      </c>
      <c r="D24" s="23">
        <v>63</v>
      </c>
      <c r="E24" s="24">
        <f t="shared" si="7"/>
        <v>0.9</v>
      </c>
      <c r="F24" s="23">
        <v>65</v>
      </c>
      <c r="G24" s="24">
        <f t="shared" si="8"/>
        <v>0.5909090909090909</v>
      </c>
      <c r="H24" s="23">
        <v>120</v>
      </c>
      <c r="I24" s="24">
        <f t="shared" si="9"/>
        <v>0.5454545454545454</v>
      </c>
      <c r="J24" s="23">
        <v>30</v>
      </c>
      <c r="K24" s="24">
        <f t="shared" si="10"/>
        <v>0.3</v>
      </c>
      <c r="L24" s="23">
        <v>65</v>
      </c>
      <c r="M24" s="24">
        <f t="shared" si="11"/>
        <v>0.8125</v>
      </c>
      <c r="N24" s="23">
        <v>180</v>
      </c>
      <c r="O24" s="24">
        <f t="shared" si="12"/>
        <v>0.72</v>
      </c>
      <c r="P24" s="12">
        <f t="shared" si="13"/>
        <v>3.8688636363636357</v>
      </c>
      <c r="Q24" s="25">
        <v>5</v>
      </c>
    </row>
    <row r="25" spans="1:17" ht="15" customHeight="1">
      <c r="A25" s="21">
        <v>13</v>
      </c>
      <c r="B25" s="5" t="s">
        <v>29</v>
      </c>
      <c r="C25" s="5" t="s">
        <v>56</v>
      </c>
      <c r="D25" s="23">
        <v>58</v>
      </c>
      <c r="E25" s="24">
        <f t="shared" si="7"/>
        <v>0.8285714285714286</v>
      </c>
      <c r="F25" s="23">
        <v>66</v>
      </c>
      <c r="G25" s="24">
        <f t="shared" si="8"/>
        <v>0.6</v>
      </c>
      <c r="H25" s="23">
        <v>36</v>
      </c>
      <c r="I25" s="24">
        <f t="shared" si="9"/>
        <v>0.16363636363636364</v>
      </c>
      <c r="J25" s="23">
        <v>55</v>
      </c>
      <c r="K25" s="24">
        <f t="shared" si="10"/>
        <v>0.55</v>
      </c>
      <c r="L25" s="23">
        <v>60</v>
      </c>
      <c r="M25" s="24">
        <f t="shared" si="11"/>
        <v>0.75</v>
      </c>
      <c r="N25" s="23">
        <v>146</v>
      </c>
      <c r="O25" s="24">
        <f t="shared" si="12"/>
        <v>0.584</v>
      </c>
      <c r="P25" s="12">
        <f t="shared" si="13"/>
        <v>3.4762077922077923</v>
      </c>
      <c r="Q25" s="25">
        <v>6</v>
      </c>
    </row>
    <row r="26" spans="1:17" ht="15" customHeight="1">
      <c r="A26" s="21">
        <v>5</v>
      </c>
      <c r="B26" s="5" t="s">
        <v>90</v>
      </c>
      <c r="C26" s="5" t="s">
        <v>57</v>
      </c>
      <c r="D26" s="23">
        <v>43</v>
      </c>
      <c r="E26" s="24">
        <f t="shared" si="7"/>
        <v>0.6142857142857143</v>
      </c>
      <c r="F26" s="23">
        <v>41</v>
      </c>
      <c r="G26" s="24">
        <f t="shared" si="8"/>
        <v>0.37272727272727274</v>
      </c>
      <c r="H26" s="23">
        <v>30</v>
      </c>
      <c r="I26" s="24">
        <f t="shared" si="9"/>
        <v>0.13636363636363635</v>
      </c>
      <c r="J26" s="23">
        <v>43</v>
      </c>
      <c r="K26" s="24">
        <f t="shared" si="10"/>
        <v>0.43</v>
      </c>
      <c r="L26" s="23">
        <v>67</v>
      </c>
      <c r="M26" s="24">
        <f t="shared" si="11"/>
        <v>0.8375</v>
      </c>
      <c r="N26" s="23">
        <v>217</v>
      </c>
      <c r="O26" s="24">
        <f t="shared" si="12"/>
        <v>0.868</v>
      </c>
      <c r="P26" s="12">
        <f t="shared" si="13"/>
        <v>3.2588766233766235</v>
      </c>
      <c r="Q26" s="25">
        <v>7</v>
      </c>
    </row>
    <row r="27" spans="1:17" ht="15">
      <c r="A27" s="21">
        <v>18</v>
      </c>
      <c r="B27" s="5" t="s">
        <v>89</v>
      </c>
      <c r="C27" s="5" t="s">
        <v>43</v>
      </c>
      <c r="D27" s="23">
        <v>69</v>
      </c>
      <c r="E27" s="24">
        <f t="shared" si="7"/>
        <v>0.9857142857142858</v>
      </c>
      <c r="F27" s="23">
        <v>80</v>
      </c>
      <c r="G27" s="24">
        <f t="shared" si="8"/>
        <v>0.7272727272727273</v>
      </c>
      <c r="H27" s="23">
        <v>74</v>
      </c>
      <c r="I27" s="24">
        <f t="shared" si="9"/>
        <v>0.33636363636363636</v>
      </c>
      <c r="J27" s="23">
        <v>11</v>
      </c>
      <c r="K27" s="24">
        <f t="shared" si="10"/>
        <v>0.11</v>
      </c>
      <c r="L27" s="23">
        <v>42</v>
      </c>
      <c r="M27" s="24">
        <f t="shared" si="11"/>
        <v>0.525</v>
      </c>
      <c r="N27" s="23">
        <v>127</v>
      </c>
      <c r="O27" s="24">
        <f t="shared" si="12"/>
        <v>0.508</v>
      </c>
      <c r="P27" s="12">
        <f t="shared" si="13"/>
        <v>3.192350649350649</v>
      </c>
      <c r="Q27" s="25">
        <v>8</v>
      </c>
    </row>
    <row r="28" spans="1:17" ht="15" customHeight="1">
      <c r="A28" s="21">
        <v>23</v>
      </c>
      <c r="B28" s="5" t="s">
        <v>63</v>
      </c>
      <c r="C28" s="5" t="s">
        <v>64</v>
      </c>
      <c r="D28" s="23">
        <v>64</v>
      </c>
      <c r="E28" s="24">
        <f t="shared" si="7"/>
        <v>0.9142857142857143</v>
      </c>
      <c r="F28" s="23">
        <v>52</v>
      </c>
      <c r="G28" s="24">
        <f t="shared" si="8"/>
        <v>0.4727272727272727</v>
      </c>
      <c r="H28" s="23">
        <v>24</v>
      </c>
      <c r="I28" s="24">
        <f t="shared" si="9"/>
        <v>0.10909090909090909</v>
      </c>
      <c r="J28" s="23">
        <v>36</v>
      </c>
      <c r="K28" s="24">
        <f t="shared" si="10"/>
        <v>0.36</v>
      </c>
      <c r="L28" s="23">
        <v>55</v>
      </c>
      <c r="M28" s="24">
        <f t="shared" si="11"/>
        <v>0.6875</v>
      </c>
      <c r="N28" s="23">
        <v>157</v>
      </c>
      <c r="O28" s="24">
        <f t="shared" si="12"/>
        <v>0.628</v>
      </c>
      <c r="P28" s="12">
        <f t="shared" si="13"/>
        <v>3.171603896103896</v>
      </c>
      <c r="Q28" s="25">
        <v>9</v>
      </c>
    </row>
    <row r="29" spans="1:17" ht="15" customHeight="1">
      <c r="A29" s="21">
        <v>6</v>
      </c>
      <c r="B29" s="5" t="s">
        <v>39</v>
      </c>
      <c r="C29" s="5" t="s">
        <v>60</v>
      </c>
      <c r="D29" s="23">
        <v>51</v>
      </c>
      <c r="E29" s="24">
        <f t="shared" si="7"/>
        <v>0.7285714285714285</v>
      </c>
      <c r="F29" s="23">
        <v>37</v>
      </c>
      <c r="G29" s="24">
        <f t="shared" si="8"/>
        <v>0.33636363636363636</v>
      </c>
      <c r="H29" s="23">
        <v>15</v>
      </c>
      <c r="I29" s="24">
        <f t="shared" si="9"/>
        <v>0.06818181818181818</v>
      </c>
      <c r="J29" s="23">
        <v>57</v>
      </c>
      <c r="K29" s="24">
        <f t="shared" si="10"/>
        <v>0.57</v>
      </c>
      <c r="L29" s="23">
        <v>30</v>
      </c>
      <c r="M29" s="24">
        <f t="shared" si="11"/>
        <v>0.375</v>
      </c>
      <c r="N29" s="23">
        <v>129</v>
      </c>
      <c r="O29" s="24">
        <f t="shared" si="12"/>
        <v>0.516</v>
      </c>
      <c r="P29" s="12">
        <f t="shared" si="13"/>
        <v>2.594116883116883</v>
      </c>
      <c r="Q29" s="25">
        <v>10</v>
      </c>
    </row>
    <row r="30" spans="1:17" ht="15" customHeight="1">
      <c r="A30" s="21"/>
      <c r="B30" s="5"/>
      <c r="C30" s="5"/>
      <c r="D30" s="23"/>
      <c r="E30" s="24">
        <f t="shared" si="7"/>
        <v>0</v>
      </c>
      <c r="F30" s="23"/>
      <c r="G30" s="24">
        <f t="shared" si="8"/>
        <v>0</v>
      </c>
      <c r="H30" s="23"/>
      <c r="I30" s="24">
        <f t="shared" si="9"/>
        <v>0</v>
      </c>
      <c r="J30" s="23"/>
      <c r="K30" s="24">
        <f t="shared" si="10"/>
        <v>0</v>
      </c>
      <c r="L30" s="23"/>
      <c r="M30" s="24">
        <f t="shared" si="11"/>
        <v>0</v>
      </c>
      <c r="N30" s="23"/>
      <c r="O30" s="24">
        <f t="shared" si="12"/>
        <v>0</v>
      </c>
      <c r="P30" s="12">
        <f t="shared" si="13"/>
        <v>0</v>
      </c>
      <c r="Q30" s="25"/>
    </row>
  </sheetData>
  <sheetProtection selectLockedCells="1" selectUnlockedCells="1"/>
  <mergeCells count="11">
    <mergeCell ref="J2:K2"/>
    <mergeCell ref="L2:M2"/>
    <mergeCell ref="N2:O2"/>
    <mergeCell ref="P2:Q2"/>
    <mergeCell ref="D18:O18"/>
    <mergeCell ref="A1:C1"/>
    <mergeCell ref="D1:O1"/>
    <mergeCell ref="A2:C2"/>
    <mergeCell ref="D2:E2"/>
    <mergeCell ref="F2:G2"/>
    <mergeCell ref="H2:I2"/>
  </mergeCells>
  <printOptions/>
  <pageMargins left="0.7083333333333334" right="0.7083333333333334" top="0.7875" bottom="0.7875" header="0.5118055555555555" footer="0.511805555555555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6"/>
  <sheetViews>
    <sheetView zoomScale="120" zoomScaleNormal="120" zoomScalePageLayoutView="0" workbookViewId="0" topLeftCell="A1">
      <selection activeCell="R26" sqref="R26"/>
    </sheetView>
  </sheetViews>
  <sheetFormatPr defaultColWidth="9.00390625" defaultRowHeight="15"/>
  <cols>
    <col min="1" max="1" width="6.140625" style="0" customWidth="1"/>
    <col min="2" max="2" width="9.140625" style="0" customWidth="1"/>
    <col min="3" max="3" width="15.00390625" style="0" customWidth="1"/>
    <col min="4" max="4" width="17.28125" style="0" hidden="1" customWidth="1"/>
    <col min="5" max="5" width="24.140625" style="0" hidden="1" customWidth="1"/>
    <col min="6" max="6" width="6.7109375" style="0" customWidth="1"/>
    <col min="7" max="7" width="6.00390625" style="0" customWidth="1"/>
    <col min="8" max="8" width="6.421875" style="0" customWidth="1"/>
    <col min="9" max="9" width="6.57421875" style="0" customWidth="1"/>
    <col min="10" max="10" width="6.7109375" style="0" customWidth="1"/>
  </cols>
  <sheetData>
    <row r="1" spans="1:17" ht="18.75" customHeight="1">
      <c r="A1" s="44"/>
      <c r="B1" s="44"/>
      <c r="C1" s="44"/>
      <c r="D1" s="44"/>
      <c r="E1" s="44"/>
      <c r="F1" s="43" t="s">
        <v>74</v>
      </c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9" ht="15">
      <c r="A2" s="45" t="s">
        <v>75</v>
      </c>
      <c r="B2" s="45"/>
      <c r="C2" s="45"/>
      <c r="D2" s="45"/>
      <c r="E2" s="45"/>
      <c r="F2" s="40" t="s">
        <v>76</v>
      </c>
      <c r="G2" s="40"/>
      <c r="H2" s="41" t="s">
        <v>77</v>
      </c>
      <c r="I2" s="41"/>
      <c r="J2" s="40" t="s">
        <v>78</v>
      </c>
      <c r="K2" s="40"/>
      <c r="L2" s="41" t="s">
        <v>79</v>
      </c>
      <c r="M2" s="41"/>
      <c r="N2" s="40" t="s">
        <v>80</v>
      </c>
      <c r="O2" s="40"/>
      <c r="P2" s="41" t="s">
        <v>81</v>
      </c>
      <c r="Q2" s="41"/>
      <c r="R2" s="42" t="s">
        <v>82</v>
      </c>
      <c r="S2" s="42"/>
    </row>
    <row r="3" spans="1:19" ht="14.25" customHeight="1">
      <c r="A3" s="14" t="s">
        <v>83</v>
      </c>
      <c r="B3" s="15" t="s">
        <v>15</v>
      </c>
      <c r="C3" s="15" t="s">
        <v>16</v>
      </c>
      <c r="D3" s="16" t="s">
        <v>84</v>
      </c>
      <c r="E3" s="16" t="s">
        <v>85</v>
      </c>
      <c r="F3" s="17" t="s">
        <v>86</v>
      </c>
      <c r="G3" s="17" t="s">
        <v>17</v>
      </c>
      <c r="H3" s="18" t="s">
        <v>86</v>
      </c>
      <c r="I3" s="18" t="s">
        <v>17</v>
      </c>
      <c r="J3" s="17" t="s">
        <v>86</v>
      </c>
      <c r="K3" s="17" t="s">
        <v>17</v>
      </c>
      <c r="L3" s="18" t="s">
        <v>86</v>
      </c>
      <c r="M3" s="18" t="s">
        <v>17</v>
      </c>
      <c r="N3" s="17" t="s">
        <v>86</v>
      </c>
      <c r="O3" s="17" t="s">
        <v>17</v>
      </c>
      <c r="P3" s="18" t="s">
        <v>86</v>
      </c>
      <c r="Q3" s="18" t="s">
        <v>17</v>
      </c>
      <c r="R3" s="19" t="s">
        <v>17</v>
      </c>
      <c r="S3" s="20" t="s">
        <v>87</v>
      </c>
    </row>
    <row r="4" spans="1:19" ht="15">
      <c r="A4" s="21">
        <v>5</v>
      </c>
      <c r="B4" s="5" t="s">
        <v>22</v>
      </c>
      <c r="C4" s="5" t="s">
        <v>23</v>
      </c>
      <c r="D4" s="22"/>
      <c r="E4" s="22"/>
      <c r="F4" s="23">
        <v>116</v>
      </c>
      <c r="G4" s="24">
        <f aca="true" t="shared" si="0" ref="G4:G19">(F4/120)</f>
        <v>0.9666666666666667</v>
      </c>
      <c r="H4" s="23">
        <v>110</v>
      </c>
      <c r="I4" s="24">
        <f aca="true" t="shared" si="1" ref="I4:I19">(H4/110)</f>
        <v>1</v>
      </c>
      <c r="J4" s="23">
        <v>105</v>
      </c>
      <c r="K4" s="24">
        <f aca="true" t="shared" si="2" ref="K4:K19">(J4/220)</f>
        <v>0.4772727272727273</v>
      </c>
      <c r="L4" s="23">
        <v>54</v>
      </c>
      <c r="M4" s="24">
        <f aca="true" t="shared" si="3" ref="M4:M19">(L4/100)</f>
        <v>0.54</v>
      </c>
      <c r="N4" s="23">
        <v>70</v>
      </c>
      <c r="O4" s="24">
        <f aca="true" t="shared" si="4" ref="O4:O19">(N4/80)</f>
        <v>0.875</v>
      </c>
      <c r="P4" s="23">
        <v>30</v>
      </c>
      <c r="Q4" s="24">
        <f aca="true" t="shared" si="5" ref="Q4:Q19">(P4/100)</f>
        <v>0.3</v>
      </c>
      <c r="R4" s="12">
        <f aca="true" t="shared" si="6" ref="R4:R19">G4+I4+K4+M4+O4+Q4</f>
        <v>4.158939393939394</v>
      </c>
      <c r="S4" s="25">
        <v>1</v>
      </c>
    </row>
    <row r="5" spans="1:19" ht="15">
      <c r="A5" s="21">
        <v>2</v>
      </c>
      <c r="B5" s="5" t="s">
        <v>22</v>
      </c>
      <c r="C5" s="6" t="s">
        <v>28</v>
      </c>
      <c r="D5" s="22"/>
      <c r="E5" s="22"/>
      <c r="F5" s="23">
        <v>105</v>
      </c>
      <c r="G5" s="24">
        <f t="shared" si="0"/>
        <v>0.875</v>
      </c>
      <c r="H5" s="23">
        <v>98</v>
      </c>
      <c r="I5" s="24">
        <f t="shared" si="1"/>
        <v>0.8909090909090909</v>
      </c>
      <c r="J5" s="23">
        <v>94</v>
      </c>
      <c r="K5" s="24">
        <f t="shared" si="2"/>
        <v>0.42727272727272725</v>
      </c>
      <c r="L5" s="23">
        <v>57</v>
      </c>
      <c r="M5" s="24">
        <f t="shared" si="3"/>
        <v>0.57</v>
      </c>
      <c r="N5" s="23">
        <v>75</v>
      </c>
      <c r="O5" s="24">
        <f t="shared" si="4"/>
        <v>0.9375</v>
      </c>
      <c r="P5" s="23">
        <v>40</v>
      </c>
      <c r="Q5" s="24">
        <f t="shared" si="5"/>
        <v>0.4</v>
      </c>
      <c r="R5" s="12">
        <f t="shared" si="6"/>
        <v>4.100681818181818</v>
      </c>
      <c r="S5" s="25">
        <v>2</v>
      </c>
    </row>
    <row r="6" spans="1:19" ht="15">
      <c r="A6" s="21">
        <v>14</v>
      </c>
      <c r="B6" s="5" t="s">
        <v>29</v>
      </c>
      <c r="C6" s="5" t="s">
        <v>37</v>
      </c>
      <c r="D6" s="22"/>
      <c r="E6" s="22"/>
      <c r="F6" s="23">
        <v>109</v>
      </c>
      <c r="G6" s="24">
        <f t="shared" si="0"/>
        <v>0.9083333333333333</v>
      </c>
      <c r="H6" s="23">
        <v>55</v>
      </c>
      <c r="I6" s="24">
        <f t="shared" si="1"/>
        <v>0.5</v>
      </c>
      <c r="J6" s="23">
        <v>83</v>
      </c>
      <c r="K6" s="24">
        <f t="shared" si="2"/>
        <v>0.37727272727272726</v>
      </c>
      <c r="L6" s="23">
        <v>80</v>
      </c>
      <c r="M6" s="24">
        <f t="shared" si="3"/>
        <v>0.8</v>
      </c>
      <c r="N6" s="23">
        <v>78</v>
      </c>
      <c r="O6" s="24">
        <f t="shared" si="4"/>
        <v>0.975</v>
      </c>
      <c r="P6" s="23">
        <v>45</v>
      </c>
      <c r="Q6" s="24">
        <f t="shared" si="5"/>
        <v>0.45</v>
      </c>
      <c r="R6" s="12">
        <f t="shared" si="6"/>
        <v>4.010606060606061</v>
      </c>
      <c r="S6" s="25">
        <v>3</v>
      </c>
    </row>
    <row r="7" spans="1:19" ht="15" customHeight="1">
      <c r="A7" s="21">
        <v>15</v>
      </c>
      <c r="B7" s="6" t="s">
        <v>33</v>
      </c>
      <c r="C7" s="5" t="s">
        <v>34</v>
      </c>
      <c r="D7" s="22"/>
      <c r="E7" s="22"/>
      <c r="F7" s="23">
        <v>104</v>
      </c>
      <c r="G7" s="24">
        <f t="shared" si="0"/>
        <v>0.8666666666666667</v>
      </c>
      <c r="H7" s="23">
        <v>56</v>
      </c>
      <c r="I7" s="24">
        <f t="shared" si="1"/>
        <v>0.509090909090909</v>
      </c>
      <c r="J7" s="23">
        <v>131</v>
      </c>
      <c r="K7" s="24">
        <f t="shared" si="2"/>
        <v>0.5954545454545455</v>
      </c>
      <c r="L7" s="23">
        <v>48</v>
      </c>
      <c r="M7" s="24">
        <f t="shared" si="3"/>
        <v>0.48</v>
      </c>
      <c r="N7" s="23">
        <v>65</v>
      </c>
      <c r="O7" s="24">
        <f t="shared" si="4"/>
        <v>0.8125</v>
      </c>
      <c r="P7" s="23">
        <v>45</v>
      </c>
      <c r="Q7" s="24">
        <f t="shared" si="5"/>
        <v>0.45</v>
      </c>
      <c r="R7" s="12">
        <f t="shared" si="6"/>
        <v>3.7137121212121214</v>
      </c>
      <c r="S7" s="25">
        <v>4</v>
      </c>
    </row>
    <row r="8" spans="1:19" ht="15">
      <c r="A8" s="21">
        <v>8</v>
      </c>
      <c r="B8" s="5" t="s">
        <v>29</v>
      </c>
      <c r="C8" s="5" t="s">
        <v>30</v>
      </c>
      <c r="D8" s="22"/>
      <c r="E8" s="22"/>
      <c r="F8" s="23">
        <v>104</v>
      </c>
      <c r="G8" s="24">
        <f t="shared" si="0"/>
        <v>0.8666666666666667</v>
      </c>
      <c r="H8" s="23">
        <v>50</v>
      </c>
      <c r="I8" s="24">
        <f t="shared" si="1"/>
        <v>0.45454545454545453</v>
      </c>
      <c r="J8" s="23">
        <v>39</v>
      </c>
      <c r="K8" s="24">
        <f t="shared" si="2"/>
        <v>0.17727272727272728</v>
      </c>
      <c r="L8" s="23">
        <v>39</v>
      </c>
      <c r="M8" s="24">
        <f t="shared" si="3"/>
        <v>0.39</v>
      </c>
      <c r="N8" s="23">
        <v>60</v>
      </c>
      <c r="O8" s="24">
        <f t="shared" si="4"/>
        <v>0.75</v>
      </c>
      <c r="P8" s="23">
        <v>35</v>
      </c>
      <c r="Q8" s="24">
        <f t="shared" si="5"/>
        <v>0.35</v>
      </c>
      <c r="R8" s="12">
        <f t="shared" si="6"/>
        <v>2.9884848484848487</v>
      </c>
      <c r="S8" s="25">
        <v>5</v>
      </c>
    </row>
    <row r="9" spans="1:19" ht="15">
      <c r="A9" s="21">
        <v>3</v>
      </c>
      <c r="B9" s="5" t="s">
        <v>41</v>
      </c>
      <c r="C9" s="6" t="s">
        <v>42</v>
      </c>
      <c r="D9" s="22"/>
      <c r="E9" s="22"/>
      <c r="F9" s="23">
        <v>85</v>
      </c>
      <c r="G9" s="24">
        <f t="shared" si="0"/>
        <v>0.7083333333333334</v>
      </c>
      <c r="H9" s="23">
        <v>27</v>
      </c>
      <c r="I9" s="24">
        <f t="shared" si="1"/>
        <v>0.24545454545454545</v>
      </c>
      <c r="J9" s="23">
        <v>58</v>
      </c>
      <c r="K9" s="24">
        <f t="shared" si="2"/>
        <v>0.2636363636363636</v>
      </c>
      <c r="L9" s="23">
        <v>31</v>
      </c>
      <c r="M9" s="24">
        <f t="shared" si="3"/>
        <v>0.31</v>
      </c>
      <c r="N9" s="23">
        <v>59</v>
      </c>
      <c r="O9" s="24">
        <f t="shared" si="4"/>
        <v>0.7375</v>
      </c>
      <c r="P9" s="23">
        <v>35</v>
      </c>
      <c r="Q9" s="24">
        <f t="shared" si="5"/>
        <v>0.35</v>
      </c>
      <c r="R9" s="12">
        <f t="shared" si="6"/>
        <v>2.6149242424242427</v>
      </c>
      <c r="S9" s="25">
        <v>6</v>
      </c>
    </row>
    <row r="10" spans="1:19" ht="15">
      <c r="A10" s="21">
        <v>1</v>
      </c>
      <c r="B10" s="5" t="s">
        <v>39</v>
      </c>
      <c r="C10" s="5" t="s">
        <v>40</v>
      </c>
      <c r="D10" s="22"/>
      <c r="E10" s="22"/>
      <c r="F10" s="23">
        <v>90</v>
      </c>
      <c r="G10" s="24">
        <f t="shared" si="0"/>
        <v>0.75</v>
      </c>
      <c r="H10" s="23">
        <v>62</v>
      </c>
      <c r="I10" s="24">
        <f t="shared" si="1"/>
        <v>0.5636363636363636</v>
      </c>
      <c r="J10" s="23">
        <v>35</v>
      </c>
      <c r="K10" s="24">
        <f t="shared" si="2"/>
        <v>0.1590909090909091</v>
      </c>
      <c r="L10" s="23">
        <v>28</v>
      </c>
      <c r="M10" s="24">
        <f t="shared" si="3"/>
        <v>0.28</v>
      </c>
      <c r="N10" s="23">
        <v>45</v>
      </c>
      <c r="O10" s="24">
        <f t="shared" si="4"/>
        <v>0.5625</v>
      </c>
      <c r="P10" s="23">
        <v>25</v>
      </c>
      <c r="Q10" s="24">
        <f t="shared" si="5"/>
        <v>0.25</v>
      </c>
      <c r="R10" s="12">
        <f t="shared" si="6"/>
        <v>2.565227272727273</v>
      </c>
      <c r="S10" s="25">
        <v>7</v>
      </c>
    </row>
    <row r="11" spans="1:19" ht="15" customHeight="1">
      <c r="A11" s="21">
        <v>4</v>
      </c>
      <c r="B11" s="5" t="s">
        <v>29</v>
      </c>
      <c r="C11" s="5" t="s">
        <v>43</v>
      </c>
      <c r="D11" s="22"/>
      <c r="E11" s="22"/>
      <c r="F11" s="23">
        <v>79</v>
      </c>
      <c r="G11" s="24">
        <f t="shared" si="0"/>
        <v>0.6583333333333333</v>
      </c>
      <c r="H11" s="23">
        <v>30</v>
      </c>
      <c r="I11" s="24">
        <f t="shared" si="1"/>
        <v>0.2727272727272727</v>
      </c>
      <c r="J11" s="23">
        <v>77</v>
      </c>
      <c r="K11" s="24">
        <f t="shared" si="2"/>
        <v>0.35</v>
      </c>
      <c r="L11" s="23">
        <v>33</v>
      </c>
      <c r="M11" s="24">
        <f t="shared" si="3"/>
        <v>0.33</v>
      </c>
      <c r="N11" s="23">
        <v>25</v>
      </c>
      <c r="O11" s="24">
        <f t="shared" si="4"/>
        <v>0.3125</v>
      </c>
      <c r="P11" s="23">
        <v>10</v>
      </c>
      <c r="Q11" s="24">
        <f t="shared" si="5"/>
        <v>0.1</v>
      </c>
      <c r="R11" s="12">
        <f t="shared" si="6"/>
        <v>2.023560606060606</v>
      </c>
      <c r="S11" s="25">
        <v>8</v>
      </c>
    </row>
    <row r="12" spans="1:19" ht="15">
      <c r="A12" s="21"/>
      <c r="B12" s="5"/>
      <c r="C12" s="6"/>
      <c r="D12" s="22"/>
      <c r="E12" s="22"/>
      <c r="F12" s="23">
        <v>100</v>
      </c>
      <c r="G12" s="24">
        <f t="shared" si="0"/>
        <v>0.8333333333333334</v>
      </c>
      <c r="H12" s="23">
        <v>86</v>
      </c>
      <c r="I12" s="24">
        <f t="shared" si="1"/>
        <v>0.7818181818181819</v>
      </c>
      <c r="J12" s="23">
        <v>86</v>
      </c>
      <c r="K12" s="24">
        <f t="shared" si="2"/>
        <v>0.39090909090909093</v>
      </c>
      <c r="L12" s="23">
        <v>39</v>
      </c>
      <c r="M12" s="24">
        <f t="shared" si="3"/>
        <v>0.39</v>
      </c>
      <c r="N12" s="23">
        <v>55</v>
      </c>
      <c r="O12" s="24">
        <f t="shared" si="4"/>
        <v>0.6875</v>
      </c>
      <c r="P12" s="23">
        <v>45</v>
      </c>
      <c r="Q12" s="24">
        <f t="shared" si="5"/>
        <v>0.45</v>
      </c>
      <c r="R12" s="12">
        <f t="shared" si="6"/>
        <v>3.5335606060606066</v>
      </c>
      <c r="S12" s="25">
        <v>9</v>
      </c>
    </row>
    <row r="13" spans="1:19" ht="15">
      <c r="A13" s="21"/>
      <c r="B13" s="5"/>
      <c r="C13" s="5"/>
      <c r="D13" s="22"/>
      <c r="E13" s="22"/>
      <c r="F13" s="23">
        <v>103</v>
      </c>
      <c r="G13" s="24">
        <f t="shared" si="0"/>
        <v>0.8583333333333333</v>
      </c>
      <c r="H13" s="23">
        <v>87</v>
      </c>
      <c r="I13" s="24">
        <f t="shared" si="1"/>
        <v>0.7909090909090909</v>
      </c>
      <c r="J13" s="23">
        <v>87</v>
      </c>
      <c r="K13" s="24">
        <f t="shared" si="2"/>
        <v>0.39545454545454545</v>
      </c>
      <c r="L13" s="23">
        <v>45</v>
      </c>
      <c r="M13" s="24">
        <f t="shared" si="3"/>
        <v>0.45</v>
      </c>
      <c r="N13" s="23">
        <v>53</v>
      </c>
      <c r="O13" s="24">
        <f t="shared" si="4"/>
        <v>0.6625</v>
      </c>
      <c r="P13" s="23">
        <v>25</v>
      </c>
      <c r="Q13" s="24">
        <f t="shared" si="5"/>
        <v>0.25</v>
      </c>
      <c r="R13" s="12">
        <f t="shared" si="6"/>
        <v>3.4071969696969697</v>
      </c>
      <c r="S13" s="25">
        <v>10</v>
      </c>
    </row>
    <row r="14" spans="1:19" ht="15">
      <c r="A14" s="21"/>
      <c r="B14" s="5"/>
      <c r="C14" s="6"/>
      <c r="D14" s="22"/>
      <c r="E14" s="22"/>
      <c r="F14" s="23">
        <v>106</v>
      </c>
      <c r="G14" s="24">
        <f t="shared" si="0"/>
        <v>0.8833333333333333</v>
      </c>
      <c r="H14" s="23">
        <v>68</v>
      </c>
      <c r="I14" s="24">
        <f t="shared" si="1"/>
        <v>0.6181818181818182</v>
      </c>
      <c r="J14" s="23">
        <v>69</v>
      </c>
      <c r="K14" s="24">
        <f t="shared" si="2"/>
        <v>0.31363636363636366</v>
      </c>
      <c r="L14" s="23">
        <v>52</v>
      </c>
      <c r="M14" s="24">
        <f t="shared" si="3"/>
        <v>0.52</v>
      </c>
      <c r="N14" s="23">
        <v>45</v>
      </c>
      <c r="O14" s="24">
        <f t="shared" si="4"/>
        <v>0.5625</v>
      </c>
      <c r="P14" s="23">
        <v>35</v>
      </c>
      <c r="Q14" s="24">
        <f t="shared" si="5"/>
        <v>0.35</v>
      </c>
      <c r="R14" s="12">
        <f t="shared" si="6"/>
        <v>3.247651515151515</v>
      </c>
      <c r="S14" s="25">
        <v>11</v>
      </c>
    </row>
    <row r="15" spans="1:19" ht="15">
      <c r="A15" s="21"/>
      <c r="B15" s="5"/>
      <c r="C15" s="5"/>
      <c r="D15" s="22"/>
      <c r="E15" s="22"/>
      <c r="F15" s="23">
        <v>99</v>
      </c>
      <c r="G15" s="24">
        <f t="shared" si="0"/>
        <v>0.825</v>
      </c>
      <c r="H15" s="23">
        <v>54</v>
      </c>
      <c r="I15" s="24">
        <f t="shared" si="1"/>
        <v>0.4909090909090909</v>
      </c>
      <c r="J15" s="23">
        <v>114</v>
      </c>
      <c r="K15" s="24">
        <f t="shared" si="2"/>
        <v>0.5181818181818182</v>
      </c>
      <c r="L15" s="23">
        <v>40</v>
      </c>
      <c r="M15" s="24">
        <f t="shared" si="3"/>
        <v>0.4</v>
      </c>
      <c r="N15" s="23">
        <v>54</v>
      </c>
      <c r="O15" s="24">
        <f t="shared" si="4"/>
        <v>0.675</v>
      </c>
      <c r="P15" s="23">
        <v>20</v>
      </c>
      <c r="Q15" s="24">
        <f t="shared" si="5"/>
        <v>0.2</v>
      </c>
      <c r="R15" s="12">
        <f t="shared" si="6"/>
        <v>3.1090909090909093</v>
      </c>
      <c r="S15" s="25">
        <v>12</v>
      </c>
    </row>
    <row r="16" spans="1:19" ht="15">
      <c r="A16" s="21"/>
      <c r="B16" s="6"/>
      <c r="C16" s="5"/>
      <c r="D16" s="22"/>
      <c r="E16" s="22"/>
      <c r="F16" s="23">
        <v>78</v>
      </c>
      <c r="G16" s="24">
        <f t="shared" si="0"/>
        <v>0.65</v>
      </c>
      <c r="H16" s="23">
        <v>48</v>
      </c>
      <c r="I16" s="24">
        <f t="shared" si="1"/>
        <v>0.43636363636363634</v>
      </c>
      <c r="J16" s="23">
        <v>106</v>
      </c>
      <c r="K16" s="24">
        <f t="shared" si="2"/>
        <v>0.4818181818181818</v>
      </c>
      <c r="L16" s="23">
        <v>34</v>
      </c>
      <c r="M16" s="24">
        <f t="shared" si="3"/>
        <v>0.34</v>
      </c>
      <c r="N16" s="23">
        <v>65</v>
      </c>
      <c r="O16" s="24">
        <f t="shared" si="4"/>
        <v>0.8125</v>
      </c>
      <c r="P16" s="23">
        <v>30</v>
      </c>
      <c r="Q16" s="24">
        <f t="shared" si="5"/>
        <v>0.3</v>
      </c>
      <c r="R16" s="12">
        <f t="shared" si="6"/>
        <v>3.020681818181818</v>
      </c>
      <c r="S16" s="25">
        <v>13</v>
      </c>
    </row>
    <row r="17" spans="1:19" ht="15">
      <c r="A17" s="21"/>
      <c r="B17" s="5"/>
      <c r="C17" s="5"/>
      <c r="D17" s="22"/>
      <c r="E17" s="22"/>
      <c r="F17" s="23">
        <v>89</v>
      </c>
      <c r="G17" s="24">
        <f t="shared" si="0"/>
        <v>0.7416666666666667</v>
      </c>
      <c r="H17" s="23">
        <v>36</v>
      </c>
      <c r="I17" s="24">
        <f t="shared" si="1"/>
        <v>0.32727272727272727</v>
      </c>
      <c r="J17" s="23">
        <v>50</v>
      </c>
      <c r="K17" s="24">
        <f t="shared" si="2"/>
        <v>0.22727272727272727</v>
      </c>
      <c r="L17" s="23">
        <v>28</v>
      </c>
      <c r="M17" s="24">
        <f t="shared" si="3"/>
        <v>0.28</v>
      </c>
      <c r="N17" s="23">
        <v>40</v>
      </c>
      <c r="O17" s="24">
        <f t="shared" si="4"/>
        <v>0.5</v>
      </c>
      <c r="P17" s="23">
        <v>30</v>
      </c>
      <c r="Q17" s="24">
        <f t="shared" si="5"/>
        <v>0.3</v>
      </c>
      <c r="R17" s="12">
        <f t="shared" si="6"/>
        <v>2.376212121212121</v>
      </c>
      <c r="S17" s="25">
        <v>14</v>
      </c>
    </row>
    <row r="18" spans="1:19" ht="15">
      <c r="A18" s="21"/>
      <c r="B18" s="5"/>
      <c r="C18" s="6"/>
      <c r="D18" s="22"/>
      <c r="E18" s="22"/>
      <c r="F18" s="23">
        <v>101</v>
      </c>
      <c r="G18" s="24">
        <f t="shared" si="0"/>
        <v>0.8416666666666667</v>
      </c>
      <c r="H18" s="23">
        <v>11</v>
      </c>
      <c r="I18" s="24">
        <f t="shared" si="1"/>
        <v>0.1</v>
      </c>
      <c r="J18" s="23">
        <v>64</v>
      </c>
      <c r="K18" s="24">
        <f t="shared" si="2"/>
        <v>0.2909090909090909</v>
      </c>
      <c r="L18" s="23">
        <v>38</v>
      </c>
      <c r="M18" s="24">
        <f t="shared" si="3"/>
        <v>0.38</v>
      </c>
      <c r="N18" s="23">
        <v>41</v>
      </c>
      <c r="O18" s="24">
        <f t="shared" si="4"/>
        <v>0.5125</v>
      </c>
      <c r="P18" s="23">
        <v>20</v>
      </c>
      <c r="Q18" s="24">
        <f t="shared" si="5"/>
        <v>0.2</v>
      </c>
      <c r="R18" s="12">
        <f t="shared" si="6"/>
        <v>2.3250757575757577</v>
      </c>
      <c r="S18" s="25">
        <v>15</v>
      </c>
    </row>
    <row r="19" spans="1:19" ht="15">
      <c r="A19" s="21"/>
      <c r="B19" s="5"/>
      <c r="C19" s="5"/>
      <c r="D19" s="22"/>
      <c r="E19" s="22"/>
      <c r="F19" s="23">
        <v>83</v>
      </c>
      <c r="G19" s="24">
        <f t="shared" si="0"/>
        <v>0.6916666666666667</v>
      </c>
      <c r="H19" s="23">
        <v>46</v>
      </c>
      <c r="I19" s="24">
        <f t="shared" si="1"/>
        <v>0.41818181818181815</v>
      </c>
      <c r="J19" s="23">
        <v>72</v>
      </c>
      <c r="K19" s="24">
        <f t="shared" si="2"/>
        <v>0.32727272727272727</v>
      </c>
      <c r="L19" s="23">
        <v>18</v>
      </c>
      <c r="M19" s="24">
        <f t="shared" si="3"/>
        <v>0.18</v>
      </c>
      <c r="N19" s="23">
        <v>11</v>
      </c>
      <c r="O19" s="24">
        <f t="shared" si="4"/>
        <v>0.1375</v>
      </c>
      <c r="P19" s="23">
        <v>20</v>
      </c>
      <c r="Q19" s="24">
        <f t="shared" si="5"/>
        <v>0.2</v>
      </c>
      <c r="R19" s="12">
        <f t="shared" si="6"/>
        <v>1.9546212121212119</v>
      </c>
      <c r="S19" s="25">
        <v>16</v>
      </c>
    </row>
    <row r="20" spans="1:19" ht="15.75">
      <c r="A20" s="21"/>
      <c r="B20" s="5"/>
      <c r="C20" s="6"/>
      <c r="D20" s="22"/>
      <c r="E20" s="22"/>
      <c r="F20" s="43" t="s">
        <v>88</v>
      </c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12"/>
      <c r="S20" s="25"/>
    </row>
    <row r="21" spans="1:19" ht="15">
      <c r="A21" s="14" t="s">
        <v>83</v>
      </c>
      <c r="B21" s="15" t="s">
        <v>15</v>
      </c>
      <c r="C21" s="15" t="s">
        <v>16</v>
      </c>
      <c r="D21" s="16" t="s">
        <v>84</v>
      </c>
      <c r="E21" s="16" t="s">
        <v>85</v>
      </c>
      <c r="F21" s="17" t="s">
        <v>86</v>
      </c>
      <c r="G21" s="17" t="s">
        <v>17</v>
      </c>
      <c r="H21" s="18" t="s">
        <v>86</v>
      </c>
      <c r="I21" s="18" t="s">
        <v>17</v>
      </c>
      <c r="J21" s="17" t="s">
        <v>86</v>
      </c>
      <c r="K21" s="17" t="s">
        <v>17</v>
      </c>
      <c r="L21" s="18" t="s">
        <v>86</v>
      </c>
      <c r="M21" s="18" t="s">
        <v>17</v>
      </c>
      <c r="N21" s="17" t="s">
        <v>86</v>
      </c>
      <c r="O21" s="17" t="s">
        <v>17</v>
      </c>
      <c r="P21" s="18" t="s">
        <v>86</v>
      </c>
      <c r="Q21" s="18" t="s">
        <v>17</v>
      </c>
      <c r="R21" s="19" t="s">
        <v>17</v>
      </c>
      <c r="S21" s="20" t="s">
        <v>87</v>
      </c>
    </row>
    <row r="22" spans="1:19" ht="15">
      <c r="A22" s="21">
        <v>16</v>
      </c>
      <c r="B22" s="5" t="s">
        <v>51</v>
      </c>
      <c r="C22" s="5" t="s">
        <v>52</v>
      </c>
      <c r="D22" s="22"/>
      <c r="E22" s="22"/>
      <c r="F22" s="23">
        <v>51</v>
      </c>
      <c r="G22" s="24">
        <f>(F22/70)</f>
        <v>0.7285714285714285</v>
      </c>
      <c r="H22" s="23">
        <v>34</v>
      </c>
      <c r="I22" s="24">
        <f aca="true" t="shared" si="7" ref="I22:I36">(H22/110)</f>
        <v>0.3090909090909091</v>
      </c>
      <c r="J22" s="23">
        <v>44</v>
      </c>
      <c r="K22" s="24">
        <f aca="true" t="shared" si="8" ref="K22:K36">(J22/220)</f>
        <v>0.2</v>
      </c>
      <c r="L22" s="23">
        <v>72</v>
      </c>
      <c r="M22" s="24">
        <f aca="true" t="shared" si="9" ref="M22:M36">(L22/100)</f>
        <v>0.72</v>
      </c>
      <c r="N22" s="23">
        <v>50</v>
      </c>
      <c r="O22" s="24">
        <f aca="true" t="shared" si="10" ref="O22:O36">(N22/80)</f>
        <v>0.625</v>
      </c>
      <c r="P22" s="23">
        <v>217</v>
      </c>
      <c r="Q22" s="24">
        <f aca="true" t="shared" si="11" ref="Q22:Q36">(P22/250)</f>
        <v>0.868</v>
      </c>
      <c r="R22" s="12">
        <f aca="true" t="shared" si="12" ref="R22:R36">G22+I22+K22+M22+O22+Q22</f>
        <v>3.4506623376623375</v>
      </c>
      <c r="S22" s="25">
        <v>1</v>
      </c>
    </row>
    <row r="23" spans="1:19" ht="15">
      <c r="A23" s="21">
        <v>12</v>
      </c>
      <c r="B23" s="5" t="s">
        <v>29</v>
      </c>
      <c r="C23" s="5" t="s">
        <v>43</v>
      </c>
      <c r="D23" s="22"/>
      <c r="E23" s="22"/>
      <c r="F23" s="23">
        <v>68</v>
      </c>
      <c r="G23" s="24">
        <f>(F23/70)</f>
        <v>0.9714285714285714</v>
      </c>
      <c r="H23" s="23">
        <v>46</v>
      </c>
      <c r="I23" s="24">
        <f t="shared" si="7"/>
        <v>0.41818181818181815</v>
      </c>
      <c r="J23" s="23">
        <v>92</v>
      </c>
      <c r="K23" s="24">
        <f t="shared" si="8"/>
        <v>0.41818181818181815</v>
      </c>
      <c r="L23" s="23">
        <v>27</v>
      </c>
      <c r="M23" s="24">
        <f t="shared" si="9"/>
        <v>0.27</v>
      </c>
      <c r="N23" s="23">
        <v>65</v>
      </c>
      <c r="O23" s="24">
        <f t="shared" si="10"/>
        <v>0.8125</v>
      </c>
      <c r="P23" s="23">
        <v>159</v>
      </c>
      <c r="Q23" s="24">
        <f t="shared" si="11"/>
        <v>0.636</v>
      </c>
      <c r="R23" s="12">
        <f t="shared" si="12"/>
        <v>3.526292207792208</v>
      </c>
      <c r="S23" s="25">
        <v>2</v>
      </c>
    </row>
    <row r="24" spans="1:19" ht="15" customHeight="1">
      <c r="A24" s="21">
        <v>13</v>
      </c>
      <c r="B24" s="5" t="s">
        <v>22</v>
      </c>
      <c r="C24" s="6" t="s">
        <v>23</v>
      </c>
      <c r="D24" s="22"/>
      <c r="E24" s="22"/>
      <c r="F24" s="23">
        <v>61</v>
      </c>
      <c r="G24" s="24">
        <f>(F24/70)</f>
        <v>0.8714285714285714</v>
      </c>
      <c r="H24" s="23">
        <v>41</v>
      </c>
      <c r="I24" s="24">
        <f t="shared" si="7"/>
        <v>0.37272727272727274</v>
      </c>
      <c r="J24" s="23">
        <v>86</v>
      </c>
      <c r="K24" s="24">
        <f t="shared" si="8"/>
        <v>0.39090909090909093</v>
      </c>
      <c r="L24" s="23">
        <v>55</v>
      </c>
      <c r="M24" s="24">
        <f t="shared" si="9"/>
        <v>0.55</v>
      </c>
      <c r="N24" s="23">
        <v>50</v>
      </c>
      <c r="O24" s="24">
        <f t="shared" si="10"/>
        <v>0.625</v>
      </c>
      <c r="P24" s="23">
        <v>125</v>
      </c>
      <c r="Q24" s="24">
        <f t="shared" si="11"/>
        <v>0.5</v>
      </c>
      <c r="R24" s="12">
        <f t="shared" si="12"/>
        <v>3.3100649350649354</v>
      </c>
      <c r="S24" s="25">
        <v>3</v>
      </c>
    </row>
    <row r="25" spans="1:19" ht="15">
      <c r="A25" s="21">
        <v>9</v>
      </c>
      <c r="B25" s="5" t="s">
        <v>39</v>
      </c>
      <c r="C25" s="6" t="s">
        <v>40</v>
      </c>
      <c r="D25" s="22"/>
      <c r="E25" s="22"/>
      <c r="F25" s="23">
        <v>62</v>
      </c>
      <c r="G25" s="24">
        <f>(F25/70)</f>
        <v>0.8857142857142857</v>
      </c>
      <c r="H25" s="23">
        <v>42</v>
      </c>
      <c r="I25" s="24">
        <f t="shared" si="7"/>
        <v>0.38181818181818183</v>
      </c>
      <c r="J25" s="23">
        <v>85</v>
      </c>
      <c r="K25" s="24">
        <f t="shared" si="8"/>
        <v>0.38636363636363635</v>
      </c>
      <c r="L25" s="23">
        <v>11</v>
      </c>
      <c r="M25" s="24">
        <f t="shared" si="9"/>
        <v>0.11</v>
      </c>
      <c r="N25" s="23">
        <v>70</v>
      </c>
      <c r="O25" s="24">
        <f t="shared" si="10"/>
        <v>0.875</v>
      </c>
      <c r="P25" s="23">
        <v>146</v>
      </c>
      <c r="Q25" s="24">
        <f t="shared" si="11"/>
        <v>0.584</v>
      </c>
      <c r="R25" s="12">
        <f t="shared" si="12"/>
        <v>3.222896103896104</v>
      </c>
      <c r="S25" s="25">
        <v>4</v>
      </c>
    </row>
    <row r="26" spans="1:19" ht="15">
      <c r="A26" s="21">
        <v>7</v>
      </c>
      <c r="B26" s="5" t="s">
        <v>53</v>
      </c>
      <c r="C26" s="5" t="s">
        <v>54</v>
      </c>
      <c r="D26" s="22"/>
      <c r="E26" s="22"/>
      <c r="F26" s="23">
        <v>49</v>
      </c>
      <c r="G26" s="24">
        <f>(F26/70)</f>
        <v>0.7</v>
      </c>
      <c r="H26" s="23">
        <v>42</v>
      </c>
      <c r="I26" s="24">
        <f t="shared" si="7"/>
        <v>0.38181818181818183</v>
      </c>
      <c r="J26" s="23">
        <v>0</v>
      </c>
      <c r="K26" s="24">
        <f t="shared" si="8"/>
        <v>0</v>
      </c>
      <c r="L26" s="23">
        <v>36</v>
      </c>
      <c r="M26" s="24">
        <f t="shared" si="9"/>
        <v>0.36</v>
      </c>
      <c r="N26" s="23">
        <v>55</v>
      </c>
      <c r="O26" s="24">
        <f t="shared" si="10"/>
        <v>0.6875</v>
      </c>
      <c r="P26" s="23">
        <v>140</v>
      </c>
      <c r="Q26" s="24">
        <f t="shared" si="11"/>
        <v>0.56</v>
      </c>
      <c r="R26" s="12">
        <f t="shared" si="12"/>
        <v>2.689318181818182</v>
      </c>
      <c r="S26" s="25">
        <v>5</v>
      </c>
    </row>
    <row r="27" spans="1:19" ht="15" customHeight="1">
      <c r="A27" s="21">
        <v>6</v>
      </c>
      <c r="B27" s="5" t="s">
        <v>39</v>
      </c>
      <c r="C27" s="5" t="s">
        <v>62</v>
      </c>
      <c r="D27" s="22"/>
      <c r="E27" s="22"/>
      <c r="F27" s="23">
        <v>43</v>
      </c>
      <c r="G27" s="24">
        <f>(F27/70)</f>
        <v>0.6142857142857143</v>
      </c>
      <c r="H27" s="23">
        <v>37</v>
      </c>
      <c r="I27" s="24">
        <f t="shared" si="7"/>
        <v>0.33636363636363636</v>
      </c>
      <c r="J27" s="23">
        <v>46</v>
      </c>
      <c r="K27" s="24">
        <f t="shared" si="8"/>
        <v>0.20909090909090908</v>
      </c>
      <c r="L27" s="23">
        <v>41</v>
      </c>
      <c r="M27" s="24">
        <f t="shared" si="9"/>
        <v>0.41</v>
      </c>
      <c r="N27" s="23">
        <v>55</v>
      </c>
      <c r="O27" s="24">
        <f t="shared" si="10"/>
        <v>0.6875</v>
      </c>
      <c r="P27" s="23">
        <v>92</v>
      </c>
      <c r="Q27" s="24">
        <f t="shared" si="11"/>
        <v>0.368</v>
      </c>
      <c r="R27" s="12">
        <f t="shared" si="12"/>
        <v>2.6252402597402598</v>
      </c>
      <c r="S27" s="25">
        <v>6</v>
      </c>
    </row>
    <row r="28" spans="1:19" ht="15" customHeight="1">
      <c r="A28" s="21"/>
      <c r="B28" s="5"/>
      <c r="C28" s="5"/>
      <c r="D28" s="22"/>
      <c r="E28" s="22"/>
      <c r="F28" s="23"/>
      <c r="G28" s="24"/>
      <c r="H28" s="23"/>
      <c r="I28" s="24"/>
      <c r="J28" s="23"/>
      <c r="K28" s="24"/>
      <c r="L28" s="23"/>
      <c r="M28" s="24"/>
      <c r="N28" s="23"/>
      <c r="O28" s="24"/>
      <c r="P28" s="23"/>
      <c r="Q28" s="24"/>
      <c r="R28" s="12"/>
      <c r="S28" s="25"/>
    </row>
    <row r="29" spans="1:19" ht="15" customHeight="1">
      <c r="A29" s="21"/>
      <c r="B29" s="5"/>
      <c r="C29" s="5"/>
      <c r="D29" s="22"/>
      <c r="E29" s="22"/>
      <c r="F29" s="23"/>
      <c r="G29" s="24"/>
      <c r="H29" s="23"/>
      <c r="I29" s="24"/>
      <c r="J29" s="23"/>
      <c r="K29" s="24"/>
      <c r="L29" s="23"/>
      <c r="M29" s="24"/>
      <c r="N29" s="23"/>
      <c r="O29" s="24"/>
      <c r="P29" s="23"/>
      <c r="Q29" s="24"/>
      <c r="R29" s="12"/>
      <c r="S29" s="25"/>
    </row>
    <row r="30" spans="1:19" ht="15">
      <c r="A30" s="21"/>
      <c r="B30" s="5"/>
      <c r="C30" s="5"/>
      <c r="D30" s="22"/>
      <c r="E30" s="22"/>
      <c r="F30" s="23"/>
      <c r="G30" s="24"/>
      <c r="H30" s="23"/>
      <c r="I30" s="24"/>
      <c r="J30" s="23"/>
      <c r="K30" s="24"/>
      <c r="L30" s="23"/>
      <c r="M30" s="24"/>
      <c r="N30" s="23"/>
      <c r="O30" s="24"/>
      <c r="P30" s="23"/>
      <c r="Q30" s="24"/>
      <c r="R30" s="12"/>
      <c r="S30" s="25"/>
    </row>
    <row r="31" spans="1:19" ht="15" customHeight="1">
      <c r="A31" s="21"/>
      <c r="B31" s="5"/>
      <c r="C31" s="5"/>
      <c r="D31" s="22"/>
      <c r="E31" s="22"/>
      <c r="F31" s="23"/>
      <c r="G31" s="24"/>
      <c r="H31" s="23"/>
      <c r="I31" s="24"/>
      <c r="J31" s="23"/>
      <c r="K31" s="24"/>
      <c r="L31" s="23"/>
      <c r="M31" s="24"/>
      <c r="N31" s="23"/>
      <c r="O31" s="24"/>
      <c r="P31" s="23"/>
      <c r="Q31" s="24"/>
      <c r="R31" s="12"/>
      <c r="S31" s="25"/>
    </row>
    <row r="32" spans="1:19" ht="15" customHeight="1">
      <c r="A32" s="21"/>
      <c r="B32" s="5"/>
      <c r="C32" s="5"/>
      <c r="D32" s="22"/>
      <c r="E32" s="22"/>
      <c r="F32" s="23"/>
      <c r="G32" s="24"/>
      <c r="H32" s="23"/>
      <c r="I32" s="24"/>
      <c r="J32" s="23"/>
      <c r="K32" s="24"/>
      <c r="L32" s="23"/>
      <c r="M32" s="24"/>
      <c r="N32" s="23"/>
      <c r="O32" s="24"/>
      <c r="P32" s="23"/>
      <c r="Q32" s="24"/>
      <c r="R32" s="12"/>
      <c r="S32" s="25"/>
    </row>
    <row r="33" spans="1:19" ht="15" customHeight="1">
      <c r="A33" s="21"/>
      <c r="B33" s="5"/>
      <c r="C33" s="5"/>
      <c r="D33" s="22"/>
      <c r="E33" s="22"/>
      <c r="F33" s="23"/>
      <c r="G33" s="24"/>
      <c r="H33" s="23"/>
      <c r="I33" s="24"/>
      <c r="J33" s="23"/>
      <c r="K33" s="24"/>
      <c r="L33" s="23"/>
      <c r="M33" s="24"/>
      <c r="N33" s="23"/>
      <c r="O33" s="24"/>
      <c r="P33" s="23"/>
      <c r="Q33" s="24"/>
      <c r="R33" s="12"/>
      <c r="S33" s="25"/>
    </row>
    <row r="34" spans="1:19" ht="15" customHeight="1">
      <c r="A34" s="21"/>
      <c r="B34" s="5"/>
      <c r="C34" s="5"/>
      <c r="D34" s="22"/>
      <c r="E34" s="22"/>
      <c r="F34" s="23"/>
      <c r="G34" s="24"/>
      <c r="H34" s="23"/>
      <c r="I34" s="24"/>
      <c r="J34" s="23"/>
      <c r="K34" s="24"/>
      <c r="L34" s="23"/>
      <c r="M34" s="24"/>
      <c r="N34" s="23"/>
      <c r="O34" s="24"/>
      <c r="P34" s="23"/>
      <c r="Q34" s="24"/>
      <c r="R34" s="12"/>
      <c r="S34" s="25"/>
    </row>
    <row r="35" spans="1:19" ht="15">
      <c r="A35" s="21"/>
      <c r="B35" s="5"/>
      <c r="C35" s="5"/>
      <c r="D35" s="22"/>
      <c r="E35" s="22"/>
      <c r="F35" s="23"/>
      <c r="G35" s="24"/>
      <c r="H35" s="23"/>
      <c r="I35" s="24"/>
      <c r="J35" s="23"/>
      <c r="K35" s="24"/>
      <c r="L35" s="23"/>
      <c r="M35" s="24"/>
      <c r="N35" s="23"/>
      <c r="O35" s="24"/>
      <c r="P35" s="23"/>
      <c r="Q35" s="24"/>
      <c r="R35" s="12"/>
      <c r="S35" s="25"/>
    </row>
    <row r="36" spans="1:19" ht="15">
      <c r="A36" s="21"/>
      <c r="B36" s="5"/>
      <c r="C36" s="5"/>
      <c r="D36" s="22"/>
      <c r="E36" s="22"/>
      <c r="F36" s="23"/>
      <c r="G36" s="24"/>
      <c r="H36" s="23"/>
      <c r="I36" s="24"/>
      <c r="J36" s="23"/>
      <c r="K36" s="24"/>
      <c r="L36" s="23"/>
      <c r="M36" s="24"/>
      <c r="N36" s="23"/>
      <c r="O36" s="24"/>
      <c r="P36" s="23"/>
      <c r="Q36" s="24"/>
      <c r="R36" s="12"/>
      <c r="S36" s="25"/>
    </row>
  </sheetData>
  <sheetProtection selectLockedCells="1" selectUnlockedCells="1"/>
  <mergeCells count="11">
    <mergeCell ref="L2:M2"/>
    <mergeCell ref="N2:O2"/>
    <mergeCell ref="P2:Q2"/>
    <mergeCell ref="R2:S2"/>
    <mergeCell ref="F20:Q20"/>
    <mergeCell ref="A1:E1"/>
    <mergeCell ref="F1:Q1"/>
    <mergeCell ref="A2:E2"/>
    <mergeCell ref="F2:G2"/>
    <mergeCell ref="H2:I2"/>
    <mergeCell ref="J2:K2"/>
  </mergeCells>
  <printOptions/>
  <pageMargins left="0.7083333333333334" right="0.7083333333333334" top="0.7875" bottom="0.7875" header="0.5118055555555555" footer="0.511805555555555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3"/>
  <sheetViews>
    <sheetView zoomScale="110" zoomScaleNormal="110" zoomScalePageLayoutView="0" workbookViewId="0" topLeftCell="A1">
      <selection activeCell="G29" sqref="G29"/>
    </sheetView>
  </sheetViews>
  <sheetFormatPr defaultColWidth="9.00390625" defaultRowHeight="15"/>
  <cols>
    <col min="1" max="1" width="6.140625" style="0" customWidth="1"/>
    <col min="2" max="2" width="9.140625" style="0" customWidth="1"/>
    <col min="3" max="3" width="15.00390625" style="0" customWidth="1"/>
    <col min="4" max="4" width="17.28125" style="0" hidden="1" customWidth="1"/>
    <col min="5" max="5" width="24.140625" style="0" hidden="1" customWidth="1"/>
    <col min="6" max="6" width="6.7109375" style="0" customWidth="1"/>
    <col min="7" max="7" width="6.00390625" style="0" customWidth="1"/>
    <col min="8" max="8" width="6.421875" style="0" customWidth="1"/>
    <col min="9" max="9" width="6.57421875" style="0" customWidth="1"/>
    <col min="10" max="10" width="6.7109375" style="0" customWidth="1"/>
  </cols>
  <sheetData>
    <row r="1" spans="1:17" ht="18.75" customHeight="1">
      <c r="A1" s="44"/>
      <c r="B1" s="44"/>
      <c r="C1" s="44"/>
      <c r="D1" s="44"/>
      <c r="E1" s="44"/>
      <c r="F1" s="43" t="s">
        <v>74</v>
      </c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9" ht="15">
      <c r="A2" s="45" t="s">
        <v>75</v>
      </c>
      <c r="B2" s="45"/>
      <c r="C2" s="45"/>
      <c r="D2" s="45"/>
      <c r="E2" s="45"/>
      <c r="F2" s="40" t="s">
        <v>76</v>
      </c>
      <c r="G2" s="40"/>
      <c r="H2" s="41" t="s">
        <v>77</v>
      </c>
      <c r="I2" s="41"/>
      <c r="J2" s="40" t="s">
        <v>78</v>
      </c>
      <c r="K2" s="40"/>
      <c r="L2" s="41" t="s">
        <v>79</v>
      </c>
      <c r="M2" s="41"/>
      <c r="N2" s="40" t="s">
        <v>80</v>
      </c>
      <c r="O2" s="40"/>
      <c r="P2" s="41" t="s">
        <v>81</v>
      </c>
      <c r="Q2" s="41"/>
      <c r="R2" s="42" t="s">
        <v>82</v>
      </c>
      <c r="S2" s="42"/>
    </row>
    <row r="3" spans="1:19" ht="14.25" customHeight="1">
      <c r="A3" s="14" t="s">
        <v>83</v>
      </c>
      <c r="B3" s="15" t="s">
        <v>15</v>
      </c>
      <c r="C3" s="15" t="s">
        <v>16</v>
      </c>
      <c r="D3" s="16" t="s">
        <v>84</v>
      </c>
      <c r="E3" s="16" t="s">
        <v>85</v>
      </c>
      <c r="F3" s="17" t="s">
        <v>86</v>
      </c>
      <c r="G3" s="17" t="s">
        <v>17</v>
      </c>
      <c r="H3" s="18" t="s">
        <v>86</v>
      </c>
      <c r="I3" s="18" t="s">
        <v>17</v>
      </c>
      <c r="J3" s="17" t="s">
        <v>86</v>
      </c>
      <c r="K3" s="17" t="s">
        <v>17</v>
      </c>
      <c r="L3" s="18" t="s">
        <v>86</v>
      </c>
      <c r="M3" s="18" t="s">
        <v>17</v>
      </c>
      <c r="N3" s="17" t="s">
        <v>86</v>
      </c>
      <c r="O3" s="17" t="s">
        <v>17</v>
      </c>
      <c r="P3" s="18" t="s">
        <v>86</v>
      </c>
      <c r="Q3" s="18" t="s">
        <v>17</v>
      </c>
      <c r="R3" s="19" t="s">
        <v>17</v>
      </c>
      <c r="S3" s="20" t="s">
        <v>87</v>
      </c>
    </row>
    <row r="4" spans="1:19" ht="15">
      <c r="A4" s="21">
        <v>5</v>
      </c>
      <c r="B4" s="5" t="s">
        <v>96</v>
      </c>
      <c r="C4" s="5" t="s">
        <v>23</v>
      </c>
      <c r="D4" s="22"/>
      <c r="E4" s="22"/>
      <c r="F4" s="23">
        <v>116</v>
      </c>
      <c r="G4" s="24">
        <f aca="true" t="shared" si="0" ref="G4:G16">(F4/120)</f>
        <v>0.9666666666666667</v>
      </c>
      <c r="H4" s="23">
        <v>98</v>
      </c>
      <c r="I4" s="24">
        <f aca="true" t="shared" si="1" ref="I4:I16">(H4/110)</f>
        <v>0.8909090909090909</v>
      </c>
      <c r="J4" s="23">
        <v>159</v>
      </c>
      <c r="K4" s="24">
        <f aca="true" t="shared" si="2" ref="K4:K16">(J4/220)</f>
        <v>0.7227272727272728</v>
      </c>
      <c r="L4" s="23">
        <v>75</v>
      </c>
      <c r="M4" s="24">
        <f aca="true" t="shared" si="3" ref="M4:M16">(L4/100)</f>
        <v>0.75</v>
      </c>
      <c r="N4" s="23">
        <v>75</v>
      </c>
      <c r="O4" s="24">
        <f aca="true" t="shared" si="4" ref="O4:O16">(N4/80)</f>
        <v>0.9375</v>
      </c>
      <c r="P4" s="23">
        <v>50</v>
      </c>
      <c r="Q4" s="24">
        <f aca="true" t="shared" si="5" ref="Q4:Q16">(P4/100)</f>
        <v>0.5</v>
      </c>
      <c r="R4" s="12">
        <f aca="true" t="shared" si="6" ref="R4:R16">G4+I4+K4+M4+O4+Q4</f>
        <v>4.76780303030303</v>
      </c>
      <c r="S4" s="25">
        <v>1</v>
      </c>
    </row>
    <row r="5" spans="1:19" ht="15">
      <c r="A5" s="21">
        <v>17</v>
      </c>
      <c r="B5" s="5" t="s">
        <v>18</v>
      </c>
      <c r="C5" s="6" t="s">
        <v>19</v>
      </c>
      <c r="D5" s="22"/>
      <c r="E5" s="22"/>
      <c r="F5" s="23">
        <v>117</v>
      </c>
      <c r="G5" s="24">
        <f t="shared" si="0"/>
        <v>0.975</v>
      </c>
      <c r="H5" s="23">
        <v>110</v>
      </c>
      <c r="I5" s="24">
        <f t="shared" si="1"/>
        <v>1</v>
      </c>
      <c r="J5" s="23">
        <v>220</v>
      </c>
      <c r="K5" s="24">
        <f t="shared" si="2"/>
        <v>1</v>
      </c>
      <c r="L5" s="23">
        <v>27</v>
      </c>
      <c r="M5" s="24">
        <f t="shared" si="3"/>
        <v>0.27</v>
      </c>
      <c r="N5" s="23">
        <v>80</v>
      </c>
      <c r="O5" s="24">
        <f t="shared" si="4"/>
        <v>1</v>
      </c>
      <c r="P5" s="23">
        <v>45</v>
      </c>
      <c r="Q5" s="24">
        <f t="shared" si="5"/>
        <v>0.45</v>
      </c>
      <c r="R5" s="12">
        <f t="shared" si="6"/>
        <v>4.695</v>
      </c>
      <c r="S5" s="25">
        <v>2</v>
      </c>
    </row>
    <row r="6" spans="1:19" ht="15">
      <c r="A6" s="21">
        <v>14</v>
      </c>
      <c r="B6" s="5" t="s">
        <v>20</v>
      </c>
      <c r="C6" s="5" t="s">
        <v>21</v>
      </c>
      <c r="D6" s="22"/>
      <c r="E6" s="22"/>
      <c r="F6" s="23">
        <v>118</v>
      </c>
      <c r="G6" s="24">
        <f t="shared" si="0"/>
        <v>0.9833333333333333</v>
      </c>
      <c r="H6" s="23">
        <v>92</v>
      </c>
      <c r="I6" s="24">
        <f t="shared" si="1"/>
        <v>0.8363636363636363</v>
      </c>
      <c r="J6" s="23">
        <v>177</v>
      </c>
      <c r="K6" s="24">
        <f t="shared" si="2"/>
        <v>0.8045454545454546</v>
      </c>
      <c r="L6" s="23">
        <v>42</v>
      </c>
      <c r="M6" s="24">
        <f t="shared" si="3"/>
        <v>0.42</v>
      </c>
      <c r="N6" s="23">
        <v>80</v>
      </c>
      <c r="O6" s="24">
        <f t="shared" si="4"/>
        <v>1</v>
      </c>
      <c r="P6" s="23">
        <v>60</v>
      </c>
      <c r="Q6" s="24">
        <f t="shared" si="5"/>
        <v>0.6</v>
      </c>
      <c r="R6" s="12">
        <f t="shared" si="6"/>
        <v>4.644242424242424</v>
      </c>
      <c r="S6" s="25">
        <v>3</v>
      </c>
    </row>
    <row r="7" spans="1:19" ht="15">
      <c r="A7" s="21">
        <v>10</v>
      </c>
      <c r="B7" s="5" t="s">
        <v>26</v>
      </c>
      <c r="C7" s="5" t="s">
        <v>27</v>
      </c>
      <c r="D7" s="22"/>
      <c r="E7" s="22"/>
      <c r="F7" s="23">
        <v>105</v>
      </c>
      <c r="G7" s="24">
        <f t="shared" si="0"/>
        <v>0.875</v>
      </c>
      <c r="H7" s="23">
        <v>98</v>
      </c>
      <c r="I7" s="24">
        <f t="shared" si="1"/>
        <v>0.8909090909090909</v>
      </c>
      <c r="J7" s="23">
        <v>88</v>
      </c>
      <c r="K7" s="24">
        <f t="shared" si="2"/>
        <v>0.4</v>
      </c>
      <c r="L7" s="23">
        <v>61</v>
      </c>
      <c r="M7" s="24">
        <f t="shared" si="3"/>
        <v>0.61</v>
      </c>
      <c r="N7" s="23">
        <v>65</v>
      </c>
      <c r="O7" s="24">
        <f t="shared" si="4"/>
        <v>0.8125</v>
      </c>
      <c r="P7" s="23">
        <v>90</v>
      </c>
      <c r="Q7" s="24">
        <f t="shared" si="5"/>
        <v>0.9</v>
      </c>
      <c r="R7" s="12">
        <f t="shared" si="6"/>
        <v>4.488409090909091</v>
      </c>
      <c r="S7" s="25">
        <v>4</v>
      </c>
    </row>
    <row r="8" spans="1:19" ht="15" customHeight="1">
      <c r="A8" s="21">
        <v>3</v>
      </c>
      <c r="B8" s="5" t="s">
        <v>18</v>
      </c>
      <c r="C8" s="5" t="s">
        <v>28</v>
      </c>
      <c r="D8" s="22"/>
      <c r="E8" s="22"/>
      <c r="F8" s="23">
        <v>115</v>
      </c>
      <c r="G8" s="24">
        <f t="shared" si="0"/>
        <v>0.9583333333333334</v>
      </c>
      <c r="H8" s="23">
        <v>80</v>
      </c>
      <c r="I8" s="24">
        <f t="shared" si="1"/>
        <v>0.7272727272727273</v>
      </c>
      <c r="J8" s="23">
        <v>92</v>
      </c>
      <c r="K8" s="24">
        <f t="shared" si="2"/>
        <v>0.41818181818181815</v>
      </c>
      <c r="L8" s="23">
        <v>65</v>
      </c>
      <c r="M8" s="24">
        <f t="shared" si="3"/>
        <v>0.65</v>
      </c>
      <c r="N8" s="23">
        <v>75</v>
      </c>
      <c r="O8" s="24">
        <f t="shared" si="4"/>
        <v>0.9375</v>
      </c>
      <c r="P8" s="23">
        <v>65</v>
      </c>
      <c r="Q8" s="24">
        <f t="shared" si="5"/>
        <v>0.65</v>
      </c>
      <c r="R8" s="12">
        <f t="shared" si="6"/>
        <v>4.341287878787878</v>
      </c>
      <c r="S8" s="25">
        <v>5</v>
      </c>
    </row>
    <row r="9" spans="1:19" ht="15">
      <c r="A9" s="21">
        <v>9</v>
      </c>
      <c r="B9" s="5" t="s">
        <v>29</v>
      </c>
      <c r="C9" s="6" t="s">
        <v>30</v>
      </c>
      <c r="D9" s="22"/>
      <c r="E9" s="22"/>
      <c r="F9" s="23">
        <v>114</v>
      </c>
      <c r="G9" s="24">
        <f t="shared" si="0"/>
        <v>0.95</v>
      </c>
      <c r="H9" s="23">
        <v>81</v>
      </c>
      <c r="I9" s="24">
        <f t="shared" si="1"/>
        <v>0.7363636363636363</v>
      </c>
      <c r="J9" s="23">
        <v>98</v>
      </c>
      <c r="K9" s="24">
        <f t="shared" si="2"/>
        <v>0.44545454545454544</v>
      </c>
      <c r="L9" s="23">
        <v>56</v>
      </c>
      <c r="M9" s="24">
        <f t="shared" si="3"/>
        <v>0.56</v>
      </c>
      <c r="N9" s="23">
        <v>75</v>
      </c>
      <c r="O9" s="24">
        <f t="shared" si="4"/>
        <v>0.9375</v>
      </c>
      <c r="P9" s="23">
        <v>70</v>
      </c>
      <c r="Q9" s="24">
        <f t="shared" si="5"/>
        <v>0.7</v>
      </c>
      <c r="R9" s="12">
        <f t="shared" si="6"/>
        <v>4.329318181818182</v>
      </c>
      <c r="S9" s="25">
        <v>6</v>
      </c>
    </row>
    <row r="10" spans="1:19" ht="15">
      <c r="A10" s="21">
        <v>11</v>
      </c>
      <c r="B10" s="5" t="s">
        <v>22</v>
      </c>
      <c r="C10" s="6" t="s">
        <v>28</v>
      </c>
      <c r="D10" s="22"/>
      <c r="E10" s="22"/>
      <c r="F10" s="23">
        <v>111</v>
      </c>
      <c r="G10" s="24">
        <f t="shared" si="0"/>
        <v>0.925</v>
      </c>
      <c r="H10" s="23">
        <v>56</v>
      </c>
      <c r="I10" s="24">
        <f t="shared" si="1"/>
        <v>0.509090909090909</v>
      </c>
      <c r="J10" s="23">
        <v>153</v>
      </c>
      <c r="K10" s="24">
        <f t="shared" si="2"/>
        <v>0.6954545454545454</v>
      </c>
      <c r="L10" s="23">
        <v>79</v>
      </c>
      <c r="M10" s="24">
        <f t="shared" si="3"/>
        <v>0.79</v>
      </c>
      <c r="N10" s="23">
        <v>70</v>
      </c>
      <c r="O10" s="24">
        <f t="shared" si="4"/>
        <v>0.875</v>
      </c>
      <c r="P10" s="23">
        <v>50</v>
      </c>
      <c r="Q10" s="24">
        <f t="shared" si="5"/>
        <v>0.5</v>
      </c>
      <c r="R10" s="12">
        <f t="shared" si="6"/>
        <v>4.294545454545455</v>
      </c>
      <c r="S10" s="25">
        <v>7</v>
      </c>
    </row>
    <row r="11" spans="1:19" ht="15">
      <c r="A11" s="21">
        <v>19</v>
      </c>
      <c r="B11" s="5" t="s">
        <v>26</v>
      </c>
      <c r="C11" s="5" t="s">
        <v>31</v>
      </c>
      <c r="D11" s="22"/>
      <c r="E11" s="22"/>
      <c r="F11" s="23">
        <v>115</v>
      </c>
      <c r="G11" s="24">
        <f t="shared" si="0"/>
        <v>0.9583333333333334</v>
      </c>
      <c r="H11" s="23">
        <v>104</v>
      </c>
      <c r="I11" s="24">
        <f t="shared" si="1"/>
        <v>0.9454545454545454</v>
      </c>
      <c r="J11" s="23">
        <v>101</v>
      </c>
      <c r="K11" s="24">
        <f t="shared" si="2"/>
        <v>0.4590909090909091</v>
      </c>
      <c r="L11" s="23">
        <v>41</v>
      </c>
      <c r="M11" s="24">
        <f t="shared" si="3"/>
        <v>0.41</v>
      </c>
      <c r="N11" s="23">
        <v>80</v>
      </c>
      <c r="O11" s="24">
        <f t="shared" si="4"/>
        <v>1</v>
      </c>
      <c r="P11" s="23">
        <v>45</v>
      </c>
      <c r="Q11" s="24">
        <f t="shared" si="5"/>
        <v>0.45</v>
      </c>
      <c r="R11" s="12">
        <f t="shared" si="6"/>
        <v>4.222878787878788</v>
      </c>
      <c r="S11" s="25">
        <v>8</v>
      </c>
    </row>
    <row r="12" spans="1:19" ht="15">
      <c r="A12" s="21">
        <v>8</v>
      </c>
      <c r="B12" s="5" t="s">
        <v>39</v>
      </c>
      <c r="C12" s="5" t="s">
        <v>40</v>
      </c>
      <c r="D12" s="22"/>
      <c r="E12" s="22"/>
      <c r="F12" s="23">
        <v>109</v>
      </c>
      <c r="G12" s="24">
        <f t="shared" si="0"/>
        <v>0.9083333333333333</v>
      </c>
      <c r="H12" s="23">
        <v>68</v>
      </c>
      <c r="I12" s="24">
        <f t="shared" si="1"/>
        <v>0.6181818181818182</v>
      </c>
      <c r="J12" s="23">
        <v>105</v>
      </c>
      <c r="K12" s="24">
        <f t="shared" si="2"/>
        <v>0.4772727272727273</v>
      </c>
      <c r="L12" s="23">
        <v>36</v>
      </c>
      <c r="M12" s="24">
        <f t="shared" si="3"/>
        <v>0.36</v>
      </c>
      <c r="N12" s="23">
        <v>70</v>
      </c>
      <c r="O12" s="24">
        <f t="shared" si="4"/>
        <v>0.875</v>
      </c>
      <c r="P12" s="23">
        <v>70</v>
      </c>
      <c r="Q12" s="24">
        <f t="shared" si="5"/>
        <v>0.7</v>
      </c>
      <c r="R12" s="12">
        <f t="shared" si="6"/>
        <v>3.9387878787878785</v>
      </c>
      <c r="S12" s="25">
        <v>9</v>
      </c>
    </row>
    <row r="13" spans="1:19" ht="15">
      <c r="A13" s="26">
        <v>1</v>
      </c>
      <c r="B13" s="5" t="s">
        <v>26</v>
      </c>
      <c r="C13" s="5" t="s">
        <v>32</v>
      </c>
      <c r="D13" s="22"/>
      <c r="E13" s="22"/>
      <c r="F13" s="23">
        <v>101</v>
      </c>
      <c r="G13" s="24">
        <f t="shared" si="0"/>
        <v>0.8416666666666667</v>
      </c>
      <c r="H13" s="23">
        <v>80</v>
      </c>
      <c r="I13" s="24">
        <f t="shared" si="1"/>
        <v>0.7272727272727273</v>
      </c>
      <c r="J13" s="23">
        <v>82</v>
      </c>
      <c r="K13" s="24">
        <f t="shared" si="2"/>
        <v>0.37272727272727274</v>
      </c>
      <c r="L13" s="23">
        <v>68</v>
      </c>
      <c r="M13" s="24">
        <f t="shared" si="3"/>
        <v>0.68</v>
      </c>
      <c r="N13" s="23">
        <v>55</v>
      </c>
      <c r="O13" s="24">
        <f t="shared" si="4"/>
        <v>0.6875</v>
      </c>
      <c r="P13" s="23">
        <v>45</v>
      </c>
      <c r="Q13" s="24">
        <f t="shared" si="5"/>
        <v>0.45</v>
      </c>
      <c r="R13" s="12">
        <f t="shared" si="6"/>
        <v>3.7591666666666668</v>
      </c>
      <c r="S13" s="25">
        <v>10</v>
      </c>
    </row>
    <row r="14" spans="1:19" ht="15">
      <c r="A14" s="21">
        <v>22</v>
      </c>
      <c r="B14" s="5" t="s">
        <v>97</v>
      </c>
      <c r="C14" s="6" t="s">
        <v>42</v>
      </c>
      <c r="D14" s="22"/>
      <c r="E14" s="22"/>
      <c r="F14" s="23">
        <v>99</v>
      </c>
      <c r="G14" s="24">
        <f t="shared" si="0"/>
        <v>0.825</v>
      </c>
      <c r="H14" s="23">
        <v>52</v>
      </c>
      <c r="I14" s="24">
        <f t="shared" si="1"/>
        <v>0.4727272727272727</v>
      </c>
      <c r="J14" s="23">
        <v>54</v>
      </c>
      <c r="K14" s="24">
        <f t="shared" si="2"/>
        <v>0.24545454545454545</v>
      </c>
      <c r="L14" s="23">
        <v>35</v>
      </c>
      <c r="M14" s="24">
        <f t="shared" si="3"/>
        <v>0.35</v>
      </c>
      <c r="N14" s="23">
        <v>65</v>
      </c>
      <c r="O14" s="24">
        <f t="shared" si="4"/>
        <v>0.8125</v>
      </c>
      <c r="P14" s="23">
        <v>65</v>
      </c>
      <c r="Q14" s="24">
        <f t="shared" si="5"/>
        <v>0.65</v>
      </c>
      <c r="R14" s="12">
        <f t="shared" si="6"/>
        <v>3.355681818181818</v>
      </c>
      <c r="S14" s="25">
        <v>11</v>
      </c>
    </row>
    <row r="15" spans="1:19" ht="15">
      <c r="A15" s="26">
        <v>7</v>
      </c>
      <c r="B15" s="5" t="s">
        <v>29</v>
      </c>
      <c r="C15" s="6" t="s">
        <v>43</v>
      </c>
      <c r="D15" s="22"/>
      <c r="E15" s="22"/>
      <c r="F15" s="23">
        <v>99</v>
      </c>
      <c r="G15" s="24">
        <f t="shared" si="0"/>
        <v>0.825</v>
      </c>
      <c r="H15" s="23">
        <v>74</v>
      </c>
      <c r="I15" s="24">
        <f t="shared" si="1"/>
        <v>0.6727272727272727</v>
      </c>
      <c r="J15" s="23">
        <v>86</v>
      </c>
      <c r="K15" s="24">
        <f t="shared" si="2"/>
        <v>0.39090909090909093</v>
      </c>
      <c r="L15" s="23">
        <v>31</v>
      </c>
      <c r="M15" s="24">
        <f t="shared" si="3"/>
        <v>0.31</v>
      </c>
      <c r="N15" s="23">
        <v>52</v>
      </c>
      <c r="O15" s="24">
        <f t="shared" si="4"/>
        <v>0.65</v>
      </c>
      <c r="P15" s="23">
        <v>30</v>
      </c>
      <c r="Q15" s="24">
        <f t="shared" si="5"/>
        <v>0.3</v>
      </c>
      <c r="R15" s="12">
        <f t="shared" si="6"/>
        <v>3.148636363636363</v>
      </c>
      <c r="S15" s="25">
        <v>12</v>
      </c>
    </row>
    <row r="16" spans="1:19" ht="15">
      <c r="A16" s="26">
        <v>18</v>
      </c>
      <c r="B16" s="5" t="s">
        <v>18</v>
      </c>
      <c r="C16" s="5" t="s">
        <v>38</v>
      </c>
      <c r="D16" s="22"/>
      <c r="E16" s="22"/>
      <c r="F16" s="23">
        <v>107</v>
      </c>
      <c r="G16" s="24">
        <f t="shared" si="0"/>
        <v>0.8916666666666667</v>
      </c>
      <c r="H16" s="23">
        <v>58</v>
      </c>
      <c r="I16" s="24">
        <f t="shared" si="1"/>
        <v>0.5272727272727272</v>
      </c>
      <c r="J16" s="23">
        <v>117</v>
      </c>
      <c r="K16" s="24">
        <f t="shared" si="2"/>
        <v>0.5318181818181819</v>
      </c>
      <c r="L16" s="23">
        <v>31</v>
      </c>
      <c r="M16" s="24">
        <f t="shared" si="3"/>
        <v>0.31</v>
      </c>
      <c r="N16" s="23">
        <v>60</v>
      </c>
      <c r="O16" s="24">
        <f t="shared" si="4"/>
        <v>0.75</v>
      </c>
      <c r="P16" s="23">
        <v>5</v>
      </c>
      <c r="Q16" s="24">
        <f t="shared" si="5"/>
        <v>0.05</v>
      </c>
      <c r="R16" s="12">
        <f t="shared" si="6"/>
        <v>3.0607575757575756</v>
      </c>
      <c r="S16" s="25">
        <v>13</v>
      </c>
    </row>
    <row r="17" spans="1:19" ht="15.75">
      <c r="A17" s="21"/>
      <c r="B17" s="5"/>
      <c r="C17" s="6"/>
      <c r="D17" s="22"/>
      <c r="E17" s="22"/>
      <c r="F17" s="43" t="s">
        <v>88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12"/>
      <c r="S17" s="25"/>
    </row>
    <row r="18" spans="1:19" ht="15">
      <c r="A18" s="14" t="s">
        <v>83</v>
      </c>
      <c r="B18" s="15" t="s">
        <v>15</v>
      </c>
      <c r="C18" s="15" t="s">
        <v>16</v>
      </c>
      <c r="D18" s="16" t="s">
        <v>84</v>
      </c>
      <c r="E18" s="16" t="s">
        <v>85</v>
      </c>
      <c r="F18" s="17" t="s">
        <v>86</v>
      </c>
      <c r="G18" s="17" t="s">
        <v>17</v>
      </c>
      <c r="H18" s="18" t="s">
        <v>86</v>
      </c>
      <c r="I18" s="18" t="s">
        <v>17</v>
      </c>
      <c r="J18" s="17" t="s">
        <v>86</v>
      </c>
      <c r="K18" s="17" t="s">
        <v>17</v>
      </c>
      <c r="L18" s="18" t="s">
        <v>86</v>
      </c>
      <c r="M18" s="18" t="s">
        <v>17</v>
      </c>
      <c r="N18" s="17" t="s">
        <v>86</v>
      </c>
      <c r="O18" s="17" t="s">
        <v>17</v>
      </c>
      <c r="P18" s="18" t="s">
        <v>86</v>
      </c>
      <c r="Q18" s="18" t="s">
        <v>17</v>
      </c>
      <c r="R18" s="19" t="s">
        <v>17</v>
      </c>
      <c r="S18" s="20" t="s">
        <v>87</v>
      </c>
    </row>
    <row r="19" spans="1:19" ht="15">
      <c r="A19" s="21">
        <v>16</v>
      </c>
      <c r="B19" s="5" t="s">
        <v>39</v>
      </c>
      <c r="C19" s="5" t="s">
        <v>40</v>
      </c>
      <c r="D19" s="22"/>
      <c r="E19" s="22"/>
      <c r="F19" s="23">
        <v>69</v>
      </c>
      <c r="G19" s="24">
        <f aca="true" t="shared" si="7" ref="G19:G33">(F19/70)</f>
        <v>0.9857142857142858</v>
      </c>
      <c r="H19" s="23">
        <v>88</v>
      </c>
      <c r="I19" s="24">
        <f aca="true" t="shared" si="8" ref="I19:I33">(H19/110)</f>
        <v>0.8</v>
      </c>
      <c r="J19" s="23">
        <v>78</v>
      </c>
      <c r="K19" s="24">
        <f aca="true" t="shared" si="9" ref="K19:K33">(J19/220)</f>
        <v>0.35454545454545455</v>
      </c>
      <c r="L19" s="23">
        <v>55</v>
      </c>
      <c r="M19" s="24">
        <f aca="true" t="shared" si="10" ref="M19:M33">(L19/100)</f>
        <v>0.55</v>
      </c>
      <c r="N19" s="23">
        <v>75</v>
      </c>
      <c r="O19" s="24">
        <f aca="true" t="shared" si="11" ref="O19:O33">(N19/80)</f>
        <v>0.9375</v>
      </c>
      <c r="P19" s="23">
        <v>220</v>
      </c>
      <c r="Q19" s="24">
        <f aca="true" t="shared" si="12" ref="Q19:Q33">(P19/250)</f>
        <v>0.88</v>
      </c>
      <c r="R19" s="12">
        <f aca="true" t="shared" si="13" ref="R19:R33">G19+I19+K19+M19+O19+Q19</f>
        <v>4.507759740259741</v>
      </c>
      <c r="S19" s="25">
        <v>1</v>
      </c>
    </row>
    <row r="20" spans="1:19" ht="15">
      <c r="A20" s="21">
        <v>13</v>
      </c>
      <c r="B20" s="5" t="s">
        <v>22</v>
      </c>
      <c r="C20" s="5" t="s">
        <v>23</v>
      </c>
      <c r="D20" s="22"/>
      <c r="E20" s="22"/>
      <c r="F20" s="23">
        <v>62</v>
      </c>
      <c r="G20" s="24">
        <f t="shared" si="7"/>
        <v>0.8857142857142857</v>
      </c>
      <c r="H20" s="23">
        <v>59</v>
      </c>
      <c r="I20" s="24">
        <f t="shared" si="8"/>
        <v>0.5363636363636364</v>
      </c>
      <c r="J20" s="23">
        <v>133</v>
      </c>
      <c r="K20" s="24">
        <f t="shared" si="9"/>
        <v>0.6045454545454545</v>
      </c>
      <c r="L20" s="23">
        <v>50</v>
      </c>
      <c r="M20" s="24">
        <f t="shared" si="10"/>
        <v>0.5</v>
      </c>
      <c r="N20" s="23">
        <v>65</v>
      </c>
      <c r="O20" s="24">
        <f t="shared" si="11"/>
        <v>0.8125</v>
      </c>
      <c r="P20" s="23">
        <v>247</v>
      </c>
      <c r="Q20" s="24">
        <f t="shared" si="12"/>
        <v>0.988</v>
      </c>
      <c r="R20" s="12">
        <f t="shared" si="13"/>
        <v>4.327123376623376</v>
      </c>
      <c r="S20" s="25">
        <v>2</v>
      </c>
    </row>
    <row r="21" spans="1:19" ht="15" customHeight="1">
      <c r="A21" s="21">
        <v>6</v>
      </c>
      <c r="B21" s="5" t="s">
        <v>35</v>
      </c>
      <c r="C21" s="6" t="s">
        <v>50</v>
      </c>
      <c r="D21" s="22"/>
      <c r="E21" s="22"/>
      <c r="F21" s="23">
        <v>60</v>
      </c>
      <c r="G21" s="24">
        <f t="shared" si="7"/>
        <v>0.8571428571428571</v>
      </c>
      <c r="H21" s="23">
        <v>70</v>
      </c>
      <c r="I21" s="24">
        <f t="shared" si="8"/>
        <v>0.6363636363636364</v>
      </c>
      <c r="J21" s="23">
        <v>100</v>
      </c>
      <c r="K21" s="24">
        <f t="shared" si="9"/>
        <v>0.45454545454545453</v>
      </c>
      <c r="L21" s="23">
        <v>65</v>
      </c>
      <c r="M21" s="24">
        <f t="shared" si="10"/>
        <v>0.65</v>
      </c>
      <c r="N21" s="23">
        <v>53</v>
      </c>
      <c r="O21" s="24">
        <f t="shared" si="11"/>
        <v>0.6625</v>
      </c>
      <c r="P21" s="23">
        <v>220</v>
      </c>
      <c r="Q21" s="24">
        <f t="shared" si="12"/>
        <v>0.88</v>
      </c>
      <c r="R21" s="12">
        <f t="shared" si="13"/>
        <v>4.140551948051948</v>
      </c>
      <c r="S21" s="25">
        <v>3</v>
      </c>
    </row>
    <row r="22" spans="1:19" ht="15">
      <c r="A22" s="21">
        <v>24</v>
      </c>
      <c r="B22" s="5" t="s">
        <v>63</v>
      </c>
      <c r="C22" s="5" t="s">
        <v>98</v>
      </c>
      <c r="D22" s="22"/>
      <c r="E22" s="22"/>
      <c r="F22" s="23">
        <v>64</v>
      </c>
      <c r="G22" s="24">
        <f t="shared" si="7"/>
        <v>0.9142857142857143</v>
      </c>
      <c r="H22" s="23">
        <v>86</v>
      </c>
      <c r="I22" s="24">
        <f t="shared" si="8"/>
        <v>0.7818181818181819</v>
      </c>
      <c r="J22" s="23">
        <v>128</v>
      </c>
      <c r="K22" s="24">
        <f t="shared" si="9"/>
        <v>0.5818181818181818</v>
      </c>
      <c r="L22" s="23">
        <v>29</v>
      </c>
      <c r="M22" s="24">
        <f t="shared" si="10"/>
        <v>0.29</v>
      </c>
      <c r="N22" s="23">
        <v>55</v>
      </c>
      <c r="O22" s="24">
        <f t="shared" si="11"/>
        <v>0.6875</v>
      </c>
      <c r="P22" s="23">
        <v>179</v>
      </c>
      <c r="Q22" s="24">
        <f t="shared" si="12"/>
        <v>0.716</v>
      </c>
      <c r="R22" s="12">
        <f t="shared" si="13"/>
        <v>3.971422077922078</v>
      </c>
      <c r="S22" s="25">
        <v>4</v>
      </c>
    </row>
    <row r="23" spans="1:19" ht="15">
      <c r="A23" s="21">
        <v>4</v>
      </c>
      <c r="B23" s="5" t="s">
        <v>26</v>
      </c>
      <c r="C23" s="5" t="s">
        <v>55</v>
      </c>
      <c r="D23" s="22"/>
      <c r="E23" s="22"/>
      <c r="F23" s="23">
        <v>68</v>
      </c>
      <c r="G23" s="24">
        <f t="shared" si="7"/>
        <v>0.9714285714285714</v>
      </c>
      <c r="H23" s="23">
        <v>87</v>
      </c>
      <c r="I23" s="24">
        <f t="shared" si="8"/>
        <v>0.7909090909090909</v>
      </c>
      <c r="J23" s="23">
        <v>81</v>
      </c>
      <c r="K23" s="24">
        <f t="shared" si="9"/>
        <v>0.36818181818181817</v>
      </c>
      <c r="L23" s="23">
        <v>41</v>
      </c>
      <c r="M23" s="24">
        <f t="shared" si="10"/>
        <v>0.41</v>
      </c>
      <c r="N23" s="23">
        <v>62</v>
      </c>
      <c r="O23" s="24">
        <f t="shared" si="11"/>
        <v>0.775</v>
      </c>
      <c r="P23" s="23">
        <v>131</v>
      </c>
      <c r="Q23" s="24">
        <f t="shared" si="12"/>
        <v>0.524</v>
      </c>
      <c r="R23" s="12">
        <f t="shared" si="13"/>
        <v>3.8395194805194808</v>
      </c>
      <c r="S23" s="25">
        <v>5</v>
      </c>
    </row>
    <row r="24" spans="1:19" ht="15" customHeight="1">
      <c r="A24" s="21">
        <v>20</v>
      </c>
      <c r="B24" s="5" t="s">
        <v>51</v>
      </c>
      <c r="C24" s="5" t="s">
        <v>52</v>
      </c>
      <c r="D24" s="22"/>
      <c r="E24" s="22"/>
      <c r="F24" s="23">
        <v>66</v>
      </c>
      <c r="G24" s="24">
        <f t="shared" si="7"/>
        <v>0.9428571428571428</v>
      </c>
      <c r="H24" s="23">
        <v>75</v>
      </c>
      <c r="I24" s="24">
        <f t="shared" si="8"/>
        <v>0.6818181818181818</v>
      </c>
      <c r="J24" s="23">
        <v>67</v>
      </c>
      <c r="K24" s="24">
        <f t="shared" si="9"/>
        <v>0.30454545454545456</v>
      </c>
      <c r="L24" s="23">
        <v>46</v>
      </c>
      <c r="M24" s="24">
        <f t="shared" si="10"/>
        <v>0.46</v>
      </c>
      <c r="N24" s="23">
        <v>45</v>
      </c>
      <c r="O24" s="24">
        <f t="shared" si="11"/>
        <v>0.5625</v>
      </c>
      <c r="P24" s="23">
        <v>220</v>
      </c>
      <c r="Q24" s="24">
        <f t="shared" si="12"/>
        <v>0.88</v>
      </c>
      <c r="R24" s="12">
        <f t="shared" si="13"/>
        <v>3.8317207792207792</v>
      </c>
      <c r="S24" s="25">
        <v>6</v>
      </c>
    </row>
    <row r="25" spans="1:19" ht="15" customHeight="1">
      <c r="A25" s="21">
        <v>15</v>
      </c>
      <c r="B25" s="5" t="s">
        <v>89</v>
      </c>
      <c r="C25" s="5" t="s">
        <v>43</v>
      </c>
      <c r="D25" s="22"/>
      <c r="E25" s="22"/>
      <c r="F25" s="23">
        <v>63</v>
      </c>
      <c r="G25" s="24">
        <f t="shared" si="7"/>
        <v>0.9</v>
      </c>
      <c r="H25" s="23">
        <v>71</v>
      </c>
      <c r="I25" s="24">
        <f t="shared" si="8"/>
        <v>0.6454545454545455</v>
      </c>
      <c r="J25" s="23">
        <v>115</v>
      </c>
      <c r="K25" s="24">
        <f t="shared" si="9"/>
        <v>0.5227272727272727</v>
      </c>
      <c r="L25" s="23">
        <v>30</v>
      </c>
      <c r="M25" s="24">
        <f t="shared" si="10"/>
        <v>0.3</v>
      </c>
      <c r="N25" s="23">
        <v>44</v>
      </c>
      <c r="O25" s="24">
        <f t="shared" si="11"/>
        <v>0.55</v>
      </c>
      <c r="P25" s="23">
        <v>218</v>
      </c>
      <c r="Q25" s="24">
        <f t="shared" si="12"/>
        <v>0.872</v>
      </c>
      <c r="R25" s="12">
        <f t="shared" si="13"/>
        <v>3.790181818181818</v>
      </c>
      <c r="S25" s="25">
        <v>7</v>
      </c>
    </row>
    <row r="26" spans="1:19" ht="15" customHeight="1">
      <c r="A26" s="21">
        <v>21</v>
      </c>
      <c r="B26" s="5" t="s">
        <v>89</v>
      </c>
      <c r="C26" s="5" t="s">
        <v>56</v>
      </c>
      <c r="D26" s="22"/>
      <c r="E26" s="22"/>
      <c r="F26" s="23">
        <v>64</v>
      </c>
      <c r="G26" s="24">
        <f t="shared" si="7"/>
        <v>0.9142857142857143</v>
      </c>
      <c r="H26" s="23">
        <v>93</v>
      </c>
      <c r="I26" s="24">
        <f t="shared" si="8"/>
        <v>0.8454545454545455</v>
      </c>
      <c r="J26" s="23">
        <v>22</v>
      </c>
      <c r="K26" s="24">
        <f t="shared" si="9"/>
        <v>0.1</v>
      </c>
      <c r="L26" s="23">
        <v>35</v>
      </c>
      <c r="M26" s="24">
        <f t="shared" si="10"/>
        <v>0.35</v>
      </c>
      <c r="N26" s="23">
        <v>75</v>
      </c>
      <c r="O26" s="24">
        <f t="shared" si="11"/>
        <v>0.9375</v>
      </c>
      <c r="P26" s="23">
        <v>129</v>
      </c>
      <c r="Q26" s="24">
        <f t="shared" si="12"/>
        <v>0.516</v>
      </c>
      <c r="R26" s="12">
        <f t="shared" si="13"/>
        <v>3.66324025974026</v>
      </c>
      <c r="S26" s="25">
        <v>8</v>
      </c>
    </row>
    <row r="27" spans="1:19" ht="15">
      <c r="A27" s="21">
        <v>2</v>
      </c>
      <c r="B27" s="5" t="s">
        <v>26</v>
      </c>
      <c r="C27" s="5" t="s">
        <v>57</v>
      </c>
      <c r="D27" s="22"/>
      <c r="E27" s="22"/>
      <c r="F27" s="23">
        <v>56</v>
      </c>
      <c r="G27" s="24">
        <f t="shared" si="7"/>
        <v>0.8</v>
      </c>
      <c r="H27" s="23">
        <v>74</v>
      </c>
      <c r="I27" s="24">
        <f t="shared" si="8"/>
        <v>0.6727272727272727</v>
      </c>
      <c r="J27" s="23">
        <v>39</v>
      </c>
      <c r="K27" s="24">
        <f t="shared" si="9"/>
        <v>0.17727272727272728</v>
      </c>
      <c r="L27" s="23">
        <v>35</v>
      </c>
      <c r="M27" s="24">
        <f t="shared" si="10"/>
        <v>0.35</v>
      </c>
      <c r="N27" s="23">
        <v>54</v>
      </c>
      <c r="O27" s="24">
        <f t="shared" si="11"/>
        <v>0.675</v>
      </c>
      <c r="P27" s="23">
        <v>147</v>
      </c>
      <c r="Q27" s="24">
        <f t="shared" si="12"/>
        <v>0.588</v>
      </c>
      <c r="R27" s="12">
        <f t="shared" si="13"/>
        <v>3.263</v>
      </c>
      <c r="S27" s="25">
        <v>9</v>
      </c>
    </row>
    <row r="28" spans="1:19" ht="15" customHeight="1">
      <c r="A28" s="21">
        <v>12</v>
      </c>
      <c r="B28" s="5" t="s">
        <v>39</v>
      </c>
      <c r="C28" s="6" t="s">
        <v>60</v>
      </c>
      <c r="D28" s="22"/>
      <c r="E28" s="22"/>
      <c r="F28" s="23">
        <v>40</v>
      </c>
      <c r="G28" s="24">
        <f t="shared" si="7"/>
        <v>0.5714285714285714</v>
      </c>
      <c r="H28" s="23">
        <v>54</v>
      </c>
      <c r="I28" s="24">
        <f t="shared" si="8"/>
        <v>0.4909090909090909</v>
      </c>
      <c r="J28" s="23">
        <v>23</v>
      </c>
      <c r="K28" s="24">
        <f t="shared" si="9"/>
        <v>0.10454545454545454</v>
      </c>
      <c r="L28" s="23">
        <v>45</v>
      </c>
      <c r="M28" s="24">
        <f t="shared" si="10"/>
        <v>0.45</v>
      </c>
      <c r="N28" s="23">
        <v>39</v>
      </c>
      <c r="O28" s="24">
        <f t="shared" si="11"/>
        <v>0.4875</v>
      </c>
      <c r="P28" s="23">
        <v>125</v>
      </c>
      <c r="Q28" s="24">
        <f t="shared" si="12"/>
        <v>0.5</v>
      </c>
      <c r="R28" s="12">
        <f t="shared" si="13"/>
        <v>2.604383116883117</v>
      </c>
      <c r="S28" s="25">
        <v>10</v>
      </c>
    </row>
    <row r="29" spans="1:19" ht="15" customHeight="1">
      <c r="A29" s="21"/>
      <c r="B29" s="5"/>
      <c r="C29" s="5"/>
      <c r="D29" s="22"/>
      <c r="E29" s="22"/>
      <c r="F29" s="23"/>
      <c r="G29" s="24">
        <f t="shared" si="7"/>
        <v>0</v>
      </c>
      <c r="H29" s="23"/>
      <c r="I29" s="24">
        <f t="shared" si="8"/>
        <v>0</v>
      </c>
      <c r="J29" s="23"/>
      <c r="K29" s="24">
        <f t="shared" si="9"/>
        <v>0</v>
      </c>
      <c r="L29" s="23"/>
      <c r="M29" s="24">
        <f t="shared" si="10"/>
        <v>0</v>
      </c>
      <c r="N29" s="23"/>
      <c r="O29" s="24">
        <f t="shared" si="11"/>
        <v>0</v>
      </c>
      <c r="P29" s="23"/>
      <c r="Q29" s="24">
        <f t="shared" si="12"/>
        <v>0</v>
      </c>
      <c r="R29" s="12">
        <f t="shared" si="13"/>
        <v>0</v>
      </c>
      <c r="S29" s="25"/>
    </row>
    <row r="30" spans="1:19" ht="15" customHeight="1">
      <c r="A30" s="21"/>
      <c r="B30" s="5"/>
      <c r="C30" s="5"/>
      <c r="D30" s="22"/>
      <c r="E30" s="22"/>
      <c r="F30" s="23"/>
      <c r="G30" s="24">
        <f t="shared" si="7"/>
        <v>0</v>
      </c>
      <c r="H30" s="23"/>
      <c r="I30" s="24">
        <f t="shared" si="8"/>
        <v>0</v>
      </c>
      <c r="J30" s="23"/>
      <c r="K30" s="24">
        <f t="shared" si="9"/>
        <v>0</v>
      </c>
      <c r="L30" s="23"/>
      <c r="M30" s="24">
        <f t="shared" si="10"/>
        <v>0</v>
      </c>
      <c r="N30" s="23"/>
      <c r="O30" s="24">
        <f t="shared" si="11"/>
        <v>0</v>
      </c>
      <c r="P30" s="23"/>
      <c r="Q30" s="24">
        <f t="shared" si="12"/>
        <v>0</v>
      </c>
      <c r="R30" s="12">
        <f t="shared" si="13"/>
        <v>0</v>
      </c>
      <c r="S30" s="25"/>
    </row>
    <row r="31" spans="1:19" ht="15" customHeight="1">
      <c r="A31" s="21"/>
      <c r="B31" s="5"/>
      <c r="C31" s="5"/>
      <c r="D31" s="22"/>
      <c r="E31" s="22"/>
      <c r="F31" s="23"/>
      <c r="G31" s="24">
        <f t="shared" si="7"/>
        <v>0</v>
      </c>
      <c r="H31" s="23"/>
      <c r="I31" s="24">
        <f t="shared" si="8"/>
        <v>0</v>
      </c>
      <c r="J31" s="23"/>
      <c r="K31" s="24">
        <f t="shared" si="9"/>
        <v>0</v>
      </c>
      <c r="L31" s="23"/>
      <c r="M31" s="24">
        <f t="shared" si="10"/>
        <v>0</v>
      </c>
      <c r="N31" s="23"/>
      <c r="O31" s="24">
        <f t="shared" si="11"/>
        <v>0</v>
      </c>
      <c r="P31" s="23"/>
      <c r="Q31" s="24">
        <f t="shared" si="12"/>
        <v>0</v>
      </c>
      <c r="R31" s="12">
        <f t="shared" si="13"/>
        <v>0</v>
      </c>
      <c r="S31" s="25"/>
    </row>
    <row r="32" spans="1:19" ht="15">
      <c r="A32" s="21"/>
      <c r="B32" s="5"/>
      <c r="C32" s="5"/>
      <c r="D32" s="22"/>
      <c r="E32" s="22"/>
      <c r="F32" s="23"/>
      <c r="G32" s="24">
        <f t="shared" si="7"/>
        <v>0</v>
      </c>
      <c r="H32" s="23"/>
      <c r="I32" s="24">
        <f t="shared" si="8"/>
        <v>0</v>
      </c>
      <c r="J32" s="23"/>
      <c r="K32" s="24">
        <f t="shared" si="9"/>
        <v>0</v>
      </c>
      <c r="L32" s="23"/>
      <c r="M32" s="24">
        <f t="shared" si="10"/>
        <v>0</v>
      </c>
      <c r="N32" s="23"/>
      <c r="O32" s="24">
        <f t="shared" si="11"/>
        <v>0</v>
      </c>
      <c r="P32" s="23"/>
      <c r="Q32" s="24">
        <f t="shared" si="12"/>
        <v>0</v>
      </c>
      <c r="R32" s="12">
        <f t="shared" si="13"/>
        <v>0</v>
      </c>
      <c r="S32" s="25"/>
    </row>
    <row r="33" spans="1:19" ht="15">
      <c r="A33" s="21"/>
      <c r="B33" s="5"/>
      <c r="C33" s="5"/>
      <c r="D33" s="22"/>
      <c r="E33" s="22"/>
      <c r="F33" s="23"/>
      <c r="G33" s="24">
        <f t="shared" si="7"/>
        <v>0</v>
      </c>
      <c r="H33" s="23"/>
      <c r="I33" s="24">
        <f t="shared" si="8"/>
        <v>0</v>
      </c>
      <c r="J33" s="23"/>
      <c r="K33" s="24">
        <f t="shared" si="9"/>
        <v>0</v>
      </c>
      <c r="L33" s="23"/>
      <c r="M33" s="24">
        <f t="shared" si="10"/>
        <v>0</v>
      </c>
      <c r="N33" s="23"/>
      <c r="O33" s="24">
        <f t="shared" si="11"/>
        <v>0</v>
      </c>
      <c r="P33" s="23"/>
      <c r="Q33" s="24">
        <f t="shared" si="12"/>
        <v>0</v>
      </c>
      <c r="R33" s="12">
        <f t="shared" si="13"/>
        <v>0</v>
      </c>
      <c r="S33" s="25"/>
    </row>
  </sheetData>
  <sheetProtection selectLockedCells="1" selectUnlockedCells="1"/>
  <mergeCells count="11">
    <mergeCell ref="L2:M2"/>
    <mergeCell ref="N2:O2"/>
    <mergeCell ref="P2:Q2"/>
    <mergeCell ref="R2:S2"/>
    <mergeCell ref="F17:Q17"/>
    <mergeCell ref="A1:E1"/>
    <mergeCell ref="F1:Q1"/>
    <mergeCell ref="A2:E2"/>
    <mergeCell ref="F2:G2"/>
    <mergeCell ref="H2:I2"/>
    <mergeCell ref="J2:K2"/>
  </mergeCells>
  <printOptions/>
  <pageMargins left="0.7083333333333334" right="0.7083333333333334" top="0.7875" bottom="0.7875" header="0.5118055555555555" footer="0.511805555555555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E29" sqref="E29"/>
    </sheetView>
  </sheetViews>
  <sheetFormatPr defaultColWidth="9.00390625" defaultRowHeight="15"/>
  <cols>
    <col min="1" max="1" width="6.140625" style="0" customWidth="1"/>
    <col min="2" max="2" width="9.140625" style="0" customWidth="1"/>
    <col min="3" max="3" width="15.00390625" style="0" customWidth="1"/>
    <col min="4" max="4" width="6.7109375" style="0" customWidth="1"/>
    <col min="5" max="5" width="6.00390625" style="0" customWidth="1"/>
    <col min="6" max="6" width="6.421875" style="0" customWidth="1"/>
    <col min="7" max="7" width="6.57421875" style="0" customWidth="1"/>
    <col min="8" max="8" width="6.7109375" style="0" customWidth="1"/>
  </cols>
  <sheetData>
    <row r="1" spans="1:15" ht="18.75" customHeight="1">
      <c r="A1" s="44"/>
      <c r="B1" s="44"/>
      <c r="C1" s="44"/>
      <c r="D1" s="43" t="s">
        <v>74</v>
      </c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7" ht="15">
      <c r="A2" s="45" t="s">
        <v>75</v>
      </c>
      <c r="B2" s="45"/>
      <c r="C2" s="45"/>
      <c r="D2" s="40" t="s">
        <v>76</v>
      </c>
      <c r="E2" s="40"/>
      <c r="F2" s="41" t="s">
        <v>77</v>
      </c>
      <c r="G2" s="41"/>
      <c r="H2" s="40" t="s">
        <v>78</v>
      </c>
      <c r="I2" s="40"/>
      <c r="J2" s="41" t="s">
        <v>79</v>
      </c>
      <c r="K2" s="41"/>
      <c r="L2" s="40" t="s">
        <v>80</v>
      </c>
      <c r="M2" s="40"/>
      <c r="N2" s="41" t="s">
        <v>81</v>
      </c>
      <c r="O2" s="41"/>
      <c r="P2" s="42" t="s">
        <v>82</v>
      </c>
      <c r="Q2" s="42"/>
    </row>
    <row r="3" spans="1:17" ht="14.25" customHeight="1">
      <c r="A3" s="14" t="s">
        <v>83</v>
      </c>
      <c r="B3" s="15" t="s">
        <v>15</v>
      </c>
      <c r="C3" s="15" t="s">
        <v>16</v>
      </c>
      <c r="D3" s="17" t="s">
        <v>86</v>
      </c>
      <c r="E3" s="17" t="s">
        <v>17</v>
      </c>
      <c r="F3" s="18" t="s">
        <v>86</v>
      </c>
      <c r="G3" s="18" t="s">
        <v>17</v>
      </c>
      <c r="H3" s="17" t="s">
        <v>86</v>
      </c>
      <c r="I3" s="17" t="s">
        <v>17</v>
      </c>
      <c r="J3" s="18" t="s">
        <v>86</v>
      </c>
      <c r="K3" s="18" t="s">
        <v>17</v>
      </c>
      <c r="L3" s="17" t="s">
        <v>86</v>
      </c>
      <c r="M3" s="17" t="s">
        <v>17</v>
      </c>
      <c r="N3" s="18" t="s">
        <v>86</v>
      </c>
      <c r="O3" s="18" t="s">
        <v>17</v>
      </c>
      <c r="P3" s="19" t="s">
        <v>17</v>
      </c>
      <c r="Q3" s="20" t="s">
        <v>87</v>
      </c>
    </row>
    <row r="4" spans="1:17" ht="15">
      <c r="A4" s="21">
        <v>2</v>
      </c>
      <c r="B4" s="5" t="s">
        <v>24</v>
      </c>
      <c r="C4" s="6" t="s">
        <v>25</v>
      </c>
      <c r="D4" s="23">
        <v>115</v>
      </c>
      <c r="E4" s="24">
        <f aca="true" t="shared" si="0" ref="E4:E15">(D4/120)</f>
        <v>0.9583333333333334</v>
      </c>
      <c r="F4" s="23">
        <v>92</v>
      </c>
      <c r="G4" s="24">
        <f aca="true" t="shared" si="1" ref="G4:G15">(F4/110)</f>
        <v>0.8363636363636363</v>
      </c>
      <c r="H4" s="23">
        <v>122</v>
      </c>
      <c r="I4" s="24">
        <f aca="true" t="shared" si="2" ref="I4:I15">(H4/220)</f>
        <v>0.5545454545454546</v>
      </c>
      <c r="J4" s="23">
        <v>75</v>
      </c>
      <c r="K4" s="24">
        <f aca="true" t="shared" si="3" ref="K4:K15">(J4/100)</f>
        <v>0.75</v>
      </c>
      <c r="L4" s="23">
        <v>75</v>
      </c>
      <c r="M4" s="24">
        <f aca="true" t="shared" si="4" ref="M4:M15">(L4/80)</f>
        <v>0.9375</v>
      </c>
      <c r="N4" s="23">
        <v>85</v>
      </c>
      <c r="O4" s="24">
        <f aca="true" t="shared" si="5" ref="O4:O15">(N4/100)</f>
        <v>0.85</v>
      </c>
      <c r="P4" s="12">
        <f aca="true" t="shared" si="6" ref="P4:P15">E4+G4+I4+K4+M4+O4</f>
        <v>4.886742424242424</v>
      </c>
      <c r="Q4" s="25">
        <v>1</v>
      </c>
    </row>
    <row r="5" spans="1:17" ht="15">
      <c r="A5" s="21">
        <v>17</v>
      </c>
      <c r="B5" s="5" t="s">
        <v>18</v>
      </c>
      <c r="C5" s="5" t="s">
        <v>19</v>
      </c>
      <c r="D5" s="23">
        <v>113</v>
      </c>
      <c r="E5" s="24">
        <f t="shared" si="0"/>
        <v>0.9416666666666667</v>
      </c>
      <c r="F5" s="23">
        <v>98</v>
      </c>
      <c r="G5" s="24">
        <f t="shared" si="1"/>
        <v>0.8909090909090909</v>
      </c>
      <c r="H5" s="23">
        <v>117</v>
      </c>
      <c r="I5" s="24">
        <f t="shared" si="2"/>
        <v>0.5318181818181819</v>
      </c>
      <c r="J5" s="23">
        <v>58</v>
      </c>
      <c r="K5" s="24">
        <f t="shared" si="3"/>
        <v>0.58</v>
      </c>
      <c r="L5" s="23">
        <v>80</v>
      </c>
      <c r="M5" s="24">
        <f t="shared" si="4"/>
        <v>1</v>
      </c>
      <c r="N5" s="23">
        <v>55</v>
      </c>
      <c r="O5" s="24">
        <f t="shared" si="5"/>
        <v>0.55</v>
      </c>
      <c r="P5" s="12">
        <f t="shared" si="6"/>
        <v>4.494393939393939</v>
      </c>
      <c r="Q5" s="25">
        <v>2</v>
      </c>
    </row>
    <row r="6" spans="1:17" ht="15" customHeight="1">
      <c r="A6" s="28">
        <v>7</v>
      </c>
      <c r="B6" s="29" t="s">
        <v>29</v>
      </c>
      <c r="C6" s="29" t="s">
        <v>30</v>
      </c>
      <c r="D6" s="23">
        <v>116</v>
      </c>
      <c r="E6" s="24">
        <f t="shared" si="0"/>
        <v>0.9666666666666667</v>
      </c>
      <c r="F6" s="23">
        <v>74</v>
      </c>
      <c r="G6" s="24">
        <f t="shared" si="1"/>
        <v>0.6727272727272727</v>
      </c>
      <c r="H6" s="23">
        <v>122</v>
      </c>
      <c r="I6" s="24">
        <f t="shared" si="2"/>
        <v>0.5545454545454546</v>
      </c>
      <c r="J6" s="23">
        <v>46</v>
      </c>
      <c r="K6" s="24">
        <f t="shared" si="3"/>
        <v>0.46</v>
      </c>
      <c r="L6" s="23">
        <v>80</v>
      </c>
      <c r="M6" s="24">
        <f t="shared" si="4"/>
        <v>1</v>
      </c>
      <c r="N6" s="23">
        <v>70</v>
      </c>
      <c r="O6" s="24">
        <f t="shared" si="5"/>
        <v>0.7</v>
      </c>
      <c r="P6" s="12">
        <f t="shared" si="6"/>
        <v>4.3539393939393936</v>
      </c>
      <c r="Q6" s="25">
        <v>3</v>
      </c>
    </row>
    <row r="7" spans="1:17" ht="15">
      <c r="A7" s="21">
        <v>6</v>
      </c>
      <c r="B7" s="6" t="s">
        <v>22</v>
      </c>
      <c r="C7" s="5" t="s">
        <v>28</v>
      </c>
      <c r="D7" s="23">
        <v>102</v>
      </c>
      <c r="E7" s="24">
        <f t="shared" si="0"/>
        <v>0.85</v>
      </c>
      <c r="F7" s="23">
        <v>86</v>
      </c>
      <c r="G7" s="24">
        <f t="shared" si="1"/>
        <v>0.7818181818181819</v>
      </c>
      <c r="H7" s="23">
        <v>149</v>
      </c>
      <c r="I7" s="24">
        <f t="shared" si="2"/>
        <v>0.6772727272727272</v>
      </c>
      <c r="J7" s="23">
        <v>67</v>
      </c>
      <c r="K7" s="24">
        <f t="shared" si="3"/>
        <v>0.67</v>
      </c>
      <c r="L7" s="23">
        <v>80</v>
      </c>
      <c r="M7" s="24">
        <f t="shared" si="4"/>
        <v>1</v>
      </c>
      <c r="N7" s="23">
        <v>35</v>
      </c>
      <c r="O7" s="24">
        <f t="shared" si="5"/>
        <v>0.35</v>
      </c>
      <c r="P7" s="12">
        <f t="shared" si="6"/>
        <v>4.329090909090909</v>
      </c>
      <c r="Q7" s="25">
        <v>4</v>
      </c>
    </row>
    <row r="8" spans="1:17" ht="15">
      <c r="A8" s="21">
        <v>4</v>
      </c>
      <c r="B8" s="5" t="s">
        <v>22</v>
      </c>
      <c r="C8" s="5" t="s">
        <v>23</v>
      </c>
      <c r="D8" s="23">
        <v>116</v>
      </c>
      <c r="E8" s="24">
        <f t="shared" si="0"/>
        <v>0.9666666666666667</v>
      </c>
      <c r="F8" s="23">
        <v>74</v>
      </c>
      <c r="G8" s="24">
        <f t="shared" si="1"/>
        <v>0.6727272727272727</v>
      </c>
      <c r="H8" s="23">
        <v>122</v>
      </c>
      <c r="I8" s="24">
        <f t="shared" si="2"/>
        <v>0.5545454545454546</v>
      </c>
      <c r="J8" s="23">
        <v>66</v>
      </c>
      <c r="K8" s="24">
        <f t="shared" si="3"/>
        <v>0.66</v>
      </c>
      <c r="L8" s="23">
        <v>80</v>
      </c>
      <c r="M8" s="24">
        <f t="shared" si="4"/>
        <v>1</v>
      </c>
      <c r="N8" s="23">
        <v>45</v>
      </c>
      <c r="O8" s="24">
        <f t="shared" si="5"/>
        <v>0.45</v>
      </c>
      <c r="P8" s="12">
        <f t="shared" si="6"/>
        <v>4.303939393939394</v>
      </c>
      <c r="Q8" s="25">
        <v>5</v>
      </c>
    </row>
    <row r="9" spans="1:17" ht="15">
      <c r="A9" s="21">
        <v>18</v>
      </c>
      <c r="B9" s="5" t="s">
        <v>20</v>
      </c>
      <c r="C9" s="5" t="s">
        <v>21</v>
      </c>
      <c r="D9" s="23">
        <v>116</v>
      </c>
      <c r="E9" s="24">
        <f t="shared" si="0"/>
        <v>0.9666666666666667</v>
      </c>
      <c r="F9" s="23">
        <v>80</v>
      </c>
      <c r="G9" s="24">
        <f t="shared" si="1"/>
        <v>0.7272727272727273</v>
      </c>
      <c r="H9" s="23">
        <v>88</v>
      </c>
      <c r="I9" s="24">
        <f t="shared" si="2"/>
        <v>0.4</v>
      </c>
      <c r="J9" s="23">
        <v>62</v>
      </c>
      <c r="K9" s="24">
        <f t="shared" si="3"/>
        <v>0.62</v>
      </c>
      <c r="L9" s="23">
        <v>80</v>
      </c>
      <c r="M9" s="24">
        <f t="shared" si="4"/>
        <v>1</v>
      </c>
      <c r="N9" s="23">
        <v>50</v>
      </c>
      <c r="O9" s="24">
        <f t="shared" si="5"/>
        <v>0.5</v>
      </c>
      <c r="P9" s="12">
        <f t="shared" si="6"/>
        <v>4.213939393939394</v>
      </c>
      <c r="Q9" s="25">
        <v>6</v>
      </c>
    </row>
    <row r="10" spans="1:17" ht="15" customHeight="1">
      <c r="A10" s="21">
        <v>15</v>
      </c>
      <c r="B10" s="5" t="s">
        <v>33</v>
      </c>
      <c r="C10" s="5" t="s">
        <v>34</v>
      </c>
      <c r="D10" s="23">
        <v>96</v>
      </c>
      <c r="E10" s="24">
        <f t="shared" si="0"/>
        <v>0.8</v>
      </c>
      <c r="F10" s="23">
        <v>80</v>
      </c>
      <c r="G10" s="24">
        <f t="shared" si="1"/>
        <v>0.7272727272727273</v>
      </c>
      <c r="H10" s="23">
        <v>75</v>
      </c>
      <c r="I10" s="24">
        <f t="shared" si="2"/>
        <v>0.3409090909090909</v>
      </c>
      <c r="J10" s="23">
        <v>71</v>
      </c>
      <c r="K10" s="24">
        <f t="shared" si="3"/>
        <v>0.71</v>
      </c>
      <c r="L10" s="23">
        <v>65</v>
      </c>
      <c r="M10" s="24">
        <f t="shared" si="4"/>
        <v>0.8125</v>
      </c>
      <c r="N10" s="23">
        <v>20</v>
      </c>
      <c r="O10" s="24">
        <f t="shared" si="5"/>
        <v>0.2</v>
      </c>
      <c r="P10" s="12">
        <f t="shared" si="6"/>
        <v>3.5906818181818183</v>
      </c>
      <c r="Q10" s="25">
        <v>7</v>
      </c>
    </row>
    <row r="11" spans="1:17" ht="15">
      <c r="A11" s="21">
        <v>29</v>
      </c>
      <c r="B11" s="5" t="s">
        <v>18</v>
      </c>
      <c r="C11" s="5" t="s">
        <v>38</v>
      </c>
      <c r="D11" s="23">
        <v>106</v>
      </c>
      <c r="E11" s="24">
        <f t="shared" si="0"/>
        <v>0.8833333333333333</v>
      </c>
      <c r="F11" s="23">
        <v>74</v>
      </c>
      <c r="G11" s="24">
        <f t="shared" si="1"/>
        <v>0.6727272727272727</v>
      </c>
      <c r="H11" s="23"/>
      <c r="I11" s="24">
        <f t="shared" si="2"/>
        <v>0</v>
      </c>
      <c r="J11" s="23">
        <v>45</v>
      </c>
      <c r="K11" s="24">
        <f t="shared" si="3"/>
        <v>0.45</v>
      </c>
      <c r="L11" s="23">
        <v>75</v>
      </c>
      <c r="M11" s="24">
        <f t="shared" si="4"/>
        <v>0.9375</v>
      </c>
      <c r="N11" s="23">
        <v>55</v>
      </c>
      <c r="O11" s="24">
        <f t="shared" si="5"/>
        <v>0.55</v>
      </c>
      <c r="P11" s="12">
        <f t="shared" si="6"/>
        <v>3.4935606060606066</v>
      </c>
      <c r="Q11" s="25">
        <v>8</v>
      </c>
    </row>
    <row r="12" spans="1:17" ht="15">
      <c r="A12" s="21">
        <v>5</v>
      </c>
      <c r="B12" s="5" t="s">
        <v>41</v>
      </c>
      <c r="C12" s="6" t="s">
        <v>42</v>
      </c>
      <c r="D12" s="23">
        <v>96</v>
      </c>
      <c r="E12" s="24">
        <f t="shared" si="0"/>
        <v>0.8</v>
      </c>
      <c r="F12" s="23">
        <v>69</v>
      </c>
      <c r="G12" s="24">
        <f t="shared" si="1"/>
        <v>0.6272727272727273</v>
      </c>
      <c r="H12" s="23">
        <v>51</v>
      </c>
      <c r="I12" s="24">
        <f t="shared" si="2"/>
        <v>0.2318181818181818</v>
      </c>
      <c r="J12" s="23">
        <v>59</v>
      </c>
      <c r="K12" s="24">
        <f t="shared" si="3"/>
        <v>0.59</v>
      </c>
      <c r="L12" s="23">
        <v>66</v>
      </c>
      <c r="M12" s="24">
        <f t="shared" si="4"/>
        <v>0.825</v>
      </c>
      <c r="N12" s="23">
        <v>35</v>
      </c>
      <c r="O12" s="24">
        <f t="shared" si="5"/>
        <v>0.35</v>
      </c>
      <c r="P12" s="12">
        <f t="shared" si="6"/>
        <v>3.4240909090909093</v>
      </c>
      <c r="Q12" s="25">
        <v>9</v>
      </c>
    </row>
    <row r="13" spans="1:17" ht="15">
      <c r="A13" s="21">
        <v>20</v>
      </c>
      <c r="B13" s="5" t="s">
        <v>39</v>
      </c>
      <c r="C13" s="6" t="s">
        <v>40</v>
      </c>
      <c r="D13" s="23">
        <v>100</v>
      </c>
      <c r="E13" s="24">
        <f t="shared" si="0"/>
        <v>0.8333333333333334</v>
      </c>
      <c r="F13" s="23">
        <v>56</v>
      </c>
      <c r="G13" s="24">
        <f t="shared" si="1"/>
        <v>0.509090909090909</v>
      </c>
      <c r="H13" s="23">
        <v>89</v>
      </c>
      <c r="I13" s="24">
        <f t="shared" si="2"/>
        <v>0.40454545454545454</v>
      </c>
      <c r="J13" s="23">
        <v>45</v>
      </c>
      <c r="K13" s="24">
        <f t="shared" si="3"/>
        <v>0.45</v>
      </c>
      <c r="L13" s="23">
        <v>62</v>
      </c>
      <c r="M13" s="24">
        <f t="shared" si="4"/>
        <v>0.775</v>
      </c>
      <c r="N13" s="23">
        <v>45</v>
      </c>
      <c r="O13" s="24">
        <f t="shared" si="5"/>
        <v>0.45</v>
      </c>
      <c r="P13" s="12">
        <f t="shared" si="6"/>
        <v>3.421969696969697</v>
      </c>
      <c r="Q13" s="25">
        <v>10</v>
      </c>
    </row>
    <row r="14" spans="1:17" ht="15">
      <c r="A14" s="21">
        <v>3</v>
      </c>
      <c r="B14" s="5" t="s">
        <v>99</v>
      </c>
      <c r="C14" s="5" t="s">
        <v>36</v>
      </c>
      <c r="D14" s="23">
        <v>109</v>
      </c>
      <c r="E14" s="24">
        <f t="shared" si="0"/>
        <v>0.9083333333333333</v>
      </c>
      <c r="F14" s="23">
        <v>62</v>
      </c>
      <c r="G14" s="24">
        <f t="shared" si="1"/>
        <v>0.5636363636363636</v>
      </c>
      <c r="H14" s="23">
        <v>36</v>
      </c>
      <c r="I14" s="24">
        <f t="shared" si="2"/>
        <v>0.16363636363636364</v>
      </c>
      <c r="J14" s="23">
        <v>29</v>
      </c>
      <c r="K14" s="24">
        <f t="shared" si="3"/>
        <v>0.29</v>
      </c>
      <c r="L14" s="23">
        <v>70</v>
      </c>
      <c r="M14" s="24">
        <f t="shared" si="4"/>
        <v>0.875</v>
      </c>
      <c r="N14" s="23">
        <v>35</v>
      </c>
      <c r="O14" s="24">
        <f t="shared" si="5"/>
        <v>0.35</v>
      </c>
      <c r="P14" s="12">
        <f t="shared" si="6"/>
        <v>3.150606060606061</v>
      </c>
      <c r="Q14" s="25">
        <v>11</v>
      </c>
    </row>
    <row r="15" spans="1:17" ht="15">
      <c r="A15" s="21">
        <v>13</v>
      </c>
      <c r="B15" s="5" t="s">
        <v>29</v>
      </c>
      <c r="C15" s="5" t="s">
        <v>43</v>
      </c>
      <c r="D15" s="23">
        <v>96</v>
      </c>
      <c r="E15" s="24">
        <f t="shared" si="0"/>
        <v>0.8</v>
      </c>
      <c r="F15" s="23">
        <v>62</v>
      </c>
      <c r="G15" s="24">
        <f t="shared" si="1"/>
        <v>0.5636363636363636</v>
      </c>
      <c r="H15" s="23">
        <v>71</v>
      </c>
      <c r="I15" s="24">
        <f t="shared" si="2"/>
        <v>0.32272727272727275</v>
      </c>
      <c r="J15" s="23">
        <v>13</v>
      </c>
      <c r="K15" s="24">
        <f t="shared" si="3"/>
        <v>0.13</v>
      </c>
      <c r="L15" s="23">
        <v>60</v>
      </c>
      <c r="M15" s="24">
        <f t="shared" si="4"/>
        <v>0.75</v>
      </c>
      <c r="N15" s="27">
        <v>35</v>
      </c>
      <c r="O15" s="24">
        <f t="shared" si="5"/>
        <v>0.35</v>
      </c>
      <c r="P15" s="12">
        <f t="shared" si="6"/>
        <v>2.9163636363636365</v>
      </c>
      <c r="Q15" s="25">
        <v>12</v>
      </c>
    </row>
    <row r="16" spans="1:17" ht="15">
      <c r="A16" s="21"/>
      <c r="B16" s="5"/>
      <c r="C16" s="5"/>
      <c r="D16" s="23"/>
      <c r="E16" s="24"/>
      <c r="F16" s="23"/>
      <c r="G16" s="24"/>
      <c r="H16" s="23"/>
      <c r="I16" s="24"/>
      <c r="J16" s="23"/>
      <c r="K16" s="24"/>
      <c r="L16" s="23"/>
      <c r="M16" s="24"/>
      <c r="N16" s="23"/>
      <c r="O16" s="24"/>
      <c r="P16" s="12"/>
      <c r="Q16" s="25"/>
    </row>
    <row r="17" spans="1:17" ht="15.75">
      <c r="A17" s="21"/>
      <c r="B17" s="5"/>
      <c r="C17" s="6"/>
      <c r="D17" s="43" t="s">
        <v>88</v>
      </c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12"/>
      <c r="Q17" s="25"/>
    </row>
    <row r="18" spans="1:17" ht="15">
      <c r="A18" s="14" t="s">
        <v>83</v>
      </c>
      <c r="B18" s="15" t="s">
        <v>15</v>
      </c>
      <c r="C18" s="15" t="s">
        <v>16</v>
      </c>
      <c r="D18" s="17" t="s">
        <v>86</v>
      </c>
      <c r="E18" s="17" t="s">
        <v>17</v>
      </c>
      <c r="F18" s="18" t="s">
        <v>86</v>
      </c>
      <c r="G18" s="18" t="s">
        <v>17</v>
      </c>
      <c r="H18" s="17" t="s">
        <v>86</v>
      </c>
      <c r="I18" s="17" t="s">
        <v>17</v>
      </c>
      <c r="J18" s="18" t="s">
        <v>86</v>
      </c>
      <c r="K18" s="18" t="s">
        <v>17</v>
      </c>
      <c r="L18" s="17" t="s">
        <v>86</v>
      </c>
      <c r="M18" s="17" t="s">
        <v>17</v>
      </c>
      <c r="N18" s="18" t="s">
        <v>86</v>
      </c>
      <c r="O18" s="18" t="s">
        <v>17</v>
      </c>
      <c r="P18" s="19" t="s">
        <v>17</v>
      </c>
      <c r="Q18" s="20" t="s">
        <v>87</v>
      </c>
    </row>
    <row r="19" spans="1:17" ht="15">
      <c r="A19" s="21">
        <v>1</v>
      </c>
      <c r="B19" s="5" t="s">
        <v>99</v>
      </c>
      <c r="C19" s="5" t="s">
        <v>50</v>
      </c>
      <c r="D19" s="23">
        <v>57</v>
      </c>
      <c r="E19" s="24">
        <f aca="true" t="shared" si="7" ref="E19:E29">(D19/70)</f>
        <v>0.8142857142857143</v>
      </c>
      <c r="F19" s="23">
        <v>76</v>
      </c>
      <c r="G19" s="24">
        <f aca="true" t="shared" si="8" ref="G19:G29">(F19/110)</f>
        <v>0.6909090909090909</v>
      </c>
      <c r="H19" s="23">
        <v>116</v>
      </c>
      <c r="I19" s="24">
        <f aca="true" t="shared" si="9" ref="I19:I29">(H19/220)</f>
        <v>0.5272727272727272</v>
      </c>
      <c r="J19" s="23">
        <v>41</v>
      </c>
      <c r="K19" s="24">
        <f aca="true" t="shared" si="10" ref="K19:K29">(J19/100)</f>
        <v>0.41</v>
      </c>
      <c r="L19" s="23">
        <v>69</v>
      </c>
      <c r="M19" s="24">
        <f aca="true" t="shared" si="11" ref="M19:M29">(L19/80)</f>
        <v>0.8625</v>
      </c>
      <c r="N19" s="23">
        <v>220</v>
      </c>
      <c r="O19" s="24">
        <f aca="true" t="shared" si="12" ref="O19:O29">(N19/250)</f>
        <v>0.88</v>
      </c>
      <c r="P19" s="12">
        <f aca="true" t="shared" si="13" ref="P19:P29">E19+G19+I19+K19+M19+O19</f>
        <v>4.184967532467533</v>
      </c>
      <c r="Q19" s="25">
        <v>1</v>
      </c>
    </row>
    <row r="20" spans="1:17" ht="15">
      <c r="A20" s="21">
        <v>11</v>
      </c>
      <c r="B20" s="5" t="s">
        <v>26</v>
      </c>
      <c r="C20" s="5" t="s">
        <v>57</v>
      </c>
      <c r="D20" s="23">
        <v>58</v>
      </c>
      <c r="E20" s="24">
        <f t="shared" si="7"/>
        <v>0.8285714285714286</v>
      </c>
      <c r="F20" s="23">
        <v>44</v>
      </c>
      <c r="G20" s="24">
        <f t="shared" si="8"/>
        <v>0.4</v>
      </c>
      <c r="H20" s="23">
        <v>110</v>
      </c>
      <c r="I20" s="24">
        <f t="shared" si="9"/>
        <v>0.5</v>
      </c>
      <c r="J20" s="23">
        <v>46</v>
      </c>
      <c r="K20" s="24">
        <f t="shared" si="10"/>
        <v>0.46</v>
      </c>
      <c r="L20" s="23">
        <v>74</v>
      </c>
      <c r="M20" s="24">
        <f t="shared" si="11"/>
        <v>0.925</v>
      </c>
      <c r="N20" s="23">
        <v>168</v>
      </c>
      <c r="O20" s="24">
        <f t="shared" si="12"/>
        <v>0.672</v>
      </c>
      <c r="P20" s="12">
        <f t="shared" si="13"/>
        <v>3.7855714285714286</v>
      </c>
      <c r="Q20" s="25">
        <v>2</v>
      </c>
    </row>
    <row r="21" spans="1:17" ht="15" customHeight="1">
      <c r="A21" s="21">
        <v>16</v>
      </c>
      <c r="B21" s="5" t="s">
        <v>26</v>
      </c>
      <c r="C21" s="5" t="s">
        <v>55</v>
      </c>
      <c r="D21" s="23">
        <v>61</v>
      </c>
      <c r="E21" s="24">
        <f t="shared" si="7"/>
        <v>0.8714285714285714</v>
      </c>
      <c r="F21" s="23">
        <v>54</v>
      </c>
      <c r="G21" s="24">
        <f t="shared" si="8"/>
        <v>0.4909090909090909</v>
      </c>
      <c r="H21" s="23">
        <v>28</v>
      </c>
      <c r="I21" s="24">
        <f t="shared" si="9"/>
        <v>0.12727272727272726</v>
      </c>
      <c r="J21" s="23">
        <v>54</v>
      </c>
      <c r="K21" s="24">
        <f t="shared" si="10"/>
        <v>0.54</v>
      </c>
      <c r="L21" s="23">
        <v>70</v>
      </c>
      <c r="M21" s="24">
        <f t="shared" si="11"/>
        <v>0.875</v>
      </c>
      <c r="N21" s="23">
        <v>190</v>
      </c>
      <c r="O21" s="24">
        <f t="shared" si="12"/>
        <v>0.76</v>
      </c>
      <c r="P21" s="12">
        <f t="shared" si="13"/>
        <v>3.66461038961039</v>
      </c>
      <c r="Q21" s="25">
        <v>3</v>
      </c>
    </row>
    <row r="22" spans="1:17" ht="15">
      <c r="A22" s="21">
        <v>12</v>
      </c>
      <c r="B22" s="5" t="s">
        <v>53</v>
      </c>
      <c r="C22" s="5" t="s">
        <v>54</v>
      </c>
      <c r="D22" s="23">
        <v>67</v>
      </c>
      <c r="E22" s="24">
        <f t="shared" si="7"/>
        <v>0.9571428571428572</v>
      </c>
      <c r="F22" s="23">
        <v>68</v>
      </c>
      <c r="G22" s="24">
        <f t="shared" si="8"/>
        <v>0.6181818181818182</v>
      </c>
      <c r="H22" s="23">
        <v>49</v>
      </c>
      <c r="I22" s="24">
        <f t="shared" si="9"/>
        <v>0.22272727272727272</v>
      </c>
      <c r="J22" s="23">
        <v>43</v>
      </c>
      <c r="K22" s="24">
        <f t="shared" si="10"/>
        <v>0.43</v>
      </c>
      <c r="L22" s="23">
        <v>60</v>
      </c>
      <c r="M22" s="24">
        <f t="shared" si="11"/>
        <v>0.75</v>
      </c>
      <c r="N22" s="23">
        <v>159</v>
      </c>
      <c r="O22" s="24">
        <f t="shared" si="12"/>
        <v>0.636</v>
      </c>
      <c r="P22" s="12">
        <f t="shared" si="13"/>
        <v>3.6140519480519484</v>
      </c>
      <c r="Q22" s="25">
        <v>4</v>
      </c>
    </row>
    <row r="23" spans="1:17" ht="15">
      <c r="A23" s="21">
        <v>23</v>
      </c>
      <c r="B23" s="5" t="s">
        <v>29</v>
      </c>
      <c r="C23" s="5" t="s">
        <v>43</v>
      </c>
      <c r="D23" s="23">
        <v>58</v>
      </c>
      <c r="E23" s="24">
        <f t="shared" si="7"/>
        <v>0.8285714285714286</v>
      </c>
      <c r="F23" s="23">
        <v>87</v>
      </c>
      <c r="G23" s="24">
        <f t="shared" si="8"/>
        <v>0.7909090909090909</v>
      </c>
      <c r="H23" s="23">
        <v>55</v>
      </c>
      <c r="I23" s="24">
        <f t="shared" si="9"/>
        <v>0.25</v>
      </c>
      <c r="J23" s="23">
        <v>32</v>
      </c>
      <c r="K23" s="24">
        <f t="shared" si="10"/>
        <v>0.32</v>
      </c>
      <c r="L23" s="23">
        <v>65</v>
      </c>
      <c r="M23" s="24">
        <f t="shared" si="11"/>
        <v>0.8125</v>
      </c>
      <c r="N23" s="23">
        <v>128</v>
      </c>
      <c r="O23" s="24">
        <f t="shared" si="12"/>
        <v>0.512</v>
      </c>
      <c r="P23" s="12">
        <f t="shared" si="13"/>
        <v>3.5139805194805196</v>
      </c>
      <c r="Q23" s="25">
        <v>5</v>
      </c>
    </row>
    <row r="24" spans="1:17" ht="15">
      <c r="A24" s="21">
        <v>30</v>
      </c>
      <c r="B24" s="5" t="s">
        <v>39</v>
      </c>
      <c r="C24" s="5" t="s">
        <v>40</v>
      </c>
      <c r="D24" s="23">
        <v>61</v>
      </c>
      <c r="E24" s="24">
        <f t="shared" si="7"/>
        <v>0.8714285714285714</v>
      </c>
      <c r="F24" s="23">
        <v>46</v>
      </c>
      <c r="G24" s="24">
        <f t="shared" si="8"/>
        <v>0.41818181818181815</v>
      </c>
      <c r="H24" s="23">
        <v>108</v>
      </c>
      <c r="I24" s="24">
        <f t="shared" si="9"/>
        <v>0.4909090909090909</v>
      </c>
      <c r="J24" s="23">
        <v>41</v>
      </c>
      <c r="K24" s="24">
        <f t="shared" si="10"/>
        <v>0.41</v>
      </c>
      <c r="L24" s="23">
        <v>50</v>
      </c>
      <c r="M24" s="24">
        <f t="shared" si="11"/>
        <v>0.625</v>
      </c>
      <c r="N24" s="23">
        <v>159</v>
      </c>
      <c r="O24" s="24">
        <f t="shared" si="12"/>
        <v>0.636</v>
      </c>
      <c r="P24" s="12">
        <f t="shared" si="13"/>
        <v>3.451519480519481</v>
      </c>
      <c r="Q24" s="25">
        <v>6</v>
      </c>
    </row>
    <row r="25" spans="1:17" ht="15">
      <c r="A25" s="21">
        <v>14</v>
      </c>
      <c r="B25" s="5" t="s">
        <v>22</v>
      </c>
      <c r="C25" s="5" t="s">
        <v>23</v>
      </c>
      <c r="D25" s="23">
        <v>64</v>
      </c>
      <c r="E25" s="24">
        <f t="shared" si="7"/>
        <v>0.9142857142857143</v>
      </c>
      <c r="F25" s="23">
        <v>34</v>
      </c>
      <c r="G25" s="24">
        <f t="shared" si="8"/>
        <v>0.3090909090909091</v>
      </c>
      <c r="H25" s="23">
        <v>23</v>
      </c>
      <c r="I25" s="24">
        <f t="shared" si="9"/>
        <v>0.10454545454545454</v>
      </c>
      <c r="J25" s="23">
        <v>73</v>
      </c>
      <c r="K25" s="24">
        <f t="shared" si="10"/>
        <v>0.73</v>
      </c>
      <c r="L25" s="23">
        <v>65</v>
      </c>
      <c r="M25" s="24">
        <f t="shared" si="11"/>
        <v>0.8125</v>
      </c>
      <c r="N25" s="23">
        <v>118</v>
      </c>
      <c r="O25" s="24">
        <f t="shared" si="12"/>
        <v>0.472</v>
      </c>
      <c r="P25" s="12">
        <f t="shared" si="13"/>
        <v>3.3424220779220777</v>
      </c>
      <c r="Q25" s="25">
        <v>7</v>
      </c>
    </row>
    <row r="26" spans="1:17" ht="15">
      <c r="A26" s="21">
        <v>8</v>
      </c>
      <c r="B26" s="5" t="s">
        <v>58</v>
      </c>
      <c r="C26" s="5" t="s">
        <v>59</v>
      </c>
      <c r="D26" s="23">
        <v>62</v>
      </c>
      <c r="E26" s="24">
        <f t="shared" si="7"/>
        <v>0.8857142857142857</v>
      </c>
      <c r="F26" s="23">
        <v>61</v>
      </c>
      <c r="G26" s="24">
        <f t="shared" si="8"/>
        <v>0.5545454545454546</v>
      </c>
      <c r="H26" s="23">
        <v>39</v>
      </c>
      <c r="I26" s="24">
        <f t="shared" si="9"/>
        <v>0.17727272727272728</v>
      </c>
      <c r="J26" s="23">
        <v>40</v>
      </c>
      <c r="K26" s="24">
        <f t="shared" si="10"/>
        <v>0.4</v>
      </c>
      <c r="L26" s="23">
        <v>55</v>
      </c>
      <c r="M26" s="24">
        <f t="shared" si="11"/>
        <v>0.6875</v>
      </c>
      <c r="N26" s="23">
        <v>138</v>
      </c>
      <c r="O26" s="24">
        <f t="shared" si="12"/>
        <v>0.552</v>
      </c>
      <c r="P26" s="12">
        <f t="shared" si="13"/>
        <v>3.2570324675324676</v>
      </c>
      <c r="Q26" s="25">
        <v>8</v>
      </c>
    </row>
    <row r="27" spans="1:17" ht="15">
      <c r="A27" s="21">
        <v>10</v>
      </c>
      <c r="B27" s="5" t="s">
        <v>29</v>
      </c>
      <c r="C27" s="5" t="s">
        <v>56</v>
      </c>
      <c r="D27" s="23">
        <v>57</v>
      </c>
      <c r="E27" s="24">
        <f t="shared" si="7"/>
        <v>0.8142857142857143</v>
      </c>
      <c r="F27" s="23">
        <v>44</v>
      </c>
      <c r="G27" s="24">
        <f t="shared" si="8"/>
        <v>0.4</v>
      </c>
      <c r="H27" s="23">
        <v>62</v>
      </c>
      <c r="I27" s="24">
        <f t="shared" si="9"/>
        <v>0.2818181818181818</v>
      </c>
      <c r="J27" s="23">
        <v>47</v>
      </c>
      <c r="K27" s="24">
        <f t="shared" si="10"/>
        <v>0.47</v>
      </c>
      <c r="L27" s="23">
        <v>56</v>
      </c>
      <c r="M27" s="24">
        <f t="shared" si="11"/>
        <v>0.7</v>
      </c>
      <c r="N27" s="23">
        <v>141</v>
      </c>
      <c r="O27" s="24">
        <f t="shared" si="12"/>
        <v>0.564</v>
      </c>
      <c r="P27" s="12">
        <f t="shared" si="13"/>
        <v>3.230103896103896</v>
      </c>
      <c r="Q27" s="25">
        <v>9</v>
      </c>
    </row>
    <row r="28" spans="1:17" ht="15" customHeight="1">
      <c r="A28" s="21">
        <v>19</v>
      </c>
      <c r="B28" s="5" t="s">
        <v>18</v>
      </c>
      <c r="C28" s="5" t="s">
        <v>28</v>
      </c>
      <c r="D28" s="23">
        <v>45</v>
      </c>
      <c r="E28" s="24">
        <f t="shared" si="7"/>
        <v>0.6428571428571429</v>
      </c>
      <c r="F28" s="23">
        <v>63</v>
      </c>
      <c r="G28" s="24">
        <f t="shared" si="8"/>
        <v>0.5727272727272728</v>
      </c>
      <c r="H28" s="23">
        <v>65</v>
      </c>
      <c r="I28" s="24">
        <f t="shared" si="9"/>
        <v>0.29545454545454547</v>
      </c>
      <c r="J28" s="23">
        <v>13</v>
      </c>
      <c r="K28" s="24">
        <f t="shared" si="10"/>
        <v>0.13</v>
      </c>
      <c r="L28" s="23">
        <v>44</v>
      </c>
      <c r="M28" s="24">
        <f t="shared" si="11"/>
        <v>0.55</v>
      </c>
      <c r="N28" s="23">
        <v>153</v>
      </c>
      <c r="O28" s="24">
        <f t="shared" si="12"/>
        <v>0.612</v>
      </c>
      <c r="P28" s="12">
        <f t="shared" si="13"/>
        <v>2.803038961038961</v>
      </c>
      <c r="Q28" s="25">
        <v>10</v>
      </c>
    </row>
    <row r="29" spans="1:17" ht="15" customHeight="1">
      <c r="A29" s="21">
        <v>9</v>
      </c>
      <c r="B29" s="5" t="s">
        <v>39</v>
      </c>
      <c r="C29" s="5" t="s">
        <v>62</v>
      </c>
      <c r="D29" s="23">
        <v>37</v>
      </c>
      <c r="E29" s="24">
        <f t="shared" si="7"/>
        <v>0.5285714285714286</v>
      </c>
      <c r="F29" s="23">
        <v>4</v>
      </c>
      <c r="G29" s="24">
        <f t="shared" si="8"/>
        <v>0.03636363636363636</v>
      </c>
      <c r="H29" s="23">
        <v>31</v>
      </c>
      <c r="I29" s="24">
        <f t="shared" si="9"/>
        <v>0.1409090909090909</v>
      </c>
      <c r="J29" s="23">
        <v>65</v>
      </c>
      <c r="K29" s="24">
        <f t="shared" si="10"/>
        <v>0.65</v>
      </c>
      <c r="L29" s="23">
        <v>48</v>
      </c>
      <c r="M29" s="24">
        <f t="shared" si="11"/>
        <v>0.6</v>
      </c>
      <c r="N29" s="23">
        <v>136</v>
      </c>
      <c r="O29" s="24">
        <f t="shared" si="12"/>
        <v>0.544</v>
      </c>
      <c r="P29" s="12">
        <f t="shared" si="13"/>
        <v>2.4998441558441558</v>
      </c>
      <c r="Q29" s="25">
        <v>11</v>
      </c>
    </row>
    <row r="30" spans="1:17" ht="15">
      <c r="A30" s="21"/>
      <c r="B30" s="5"/>
      <c r="C30" s="5"/>
      <c r="D30" s="23"/>
      <c r="E30" s="24"/>
      <c r="F30" s="23"/>
      <c r="G30" s="24"/>
      <c r="H30" s="23"/>
      <c r="I30" s="24"/>
      <c r="J30" s="23"/>
      <c r="K30" s="24"/>
      <c r="L30" s="23"/>
      <c r="M30" s="24"/>
      <c r="N30" s="23"/>
      <c r="O30" s="24"/>
      <c r="P30" s="12"/>
      <c r="Q30" s="25"/>
    </row>
    <row r="31" spans="1:17" ht="15" customHeight="1">
      <c r="A31" s="21"/>
      <c r="B31" s="5"/>
      <c r="C31" s="5"/>
      <c r="D31" s="23"/>
      <c r="E31" s="24"/>
      <c r="F31" s="23"/>
      <c r="G31" s="24"/>
      <c r="H31" s="23"/>
      <c r="I31" s="24"/>
      <c r="J31" s="23"/>
      <c r="K31" s="24"/>
      <c r="L31" s="23"/>
      <c r="M31" s="24"/>
      <c r="N31" s="23"/>
      <c r="O31" s="24"/>
      <c r="P31" s="12"/>
      <c r="Q31" s="25"/>
    </row>
    <row r="32" spans="1:17" ht="15" customHeight="1">
      <c r="A32" s="21"/>
      <c r="B32" s="5"/>
      <c r="C32" s="5"/>
      <c r="D32" s="23"/>
      <c r="E32" s="24"/>
      <c r="F32" s="23"/>
      <c r="G32" s="24"/>
      <c r="H32" s="23"/>
      <c r="I32" s="24"/>
      <c r="J32" s="23"/>
      <c r="K32" s="24"/>
      <c r="L32" s="23"/>
      <c r="M32" s="24"/>
      <c r="N32" s="23"/>
      <c r="O32" s="24"/>
      <c r="P32" s="12"/>
      <c r="Q32" s="25"/>
    </row>
    <row r="33" spans="1:17" ht="15" customHeight="1">
      <c r="A33" s="21"/>
      <c r="B33" s="5"/>
      <c r="C33" s="5"/>
      <c r="D33" s="23"/>
      <c r="E33" s="24"/>
      <c r="F33" s="23"/>
      <c r="G33" s="24"/>
      <c r="H33" s="23"/>
      <c r="I33" s="24"/>
      <c r="J33" s="23"/>
      <c r="K33" s="24"/>
      <c r="L33" s="23"/>
      <c r="M33" s="24"/>
      <c r="N33" s="23"/>
      <c r="O33" s="24"/>
      <c r="P33" s="12"/>
      <c r="Q33" s="25"/>
    </row>
  </sheetData>
  <sheetProtection selectLockedCells="1" selectUnlockedCells="1"/>
  <mergeCells count="11">
    <mergeCell ref="J2:K2"/>
    <mergeCell ref="L2:M2"/>
    <mergeCell ref="N2:O2"/>
    <mergeCell ref="P2:Q2"/>
    <mergeCell ref="D17:O17"/>
    <mergeCell ref="A1:C1"/>
    <mergeCell ref="D1:O1"/>
    <mergeCell ref="A2:C2"/>
    <mergeCell ref="D2:E2"/>
    <mergeCell ref="F2:G2"/>
    <mergeCell ref="H2:I2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8"/>
  <sheetViews>
    <sheetView zoomScale="130" zoomScaleNormal="130" zoomScalePageLayoutView="0" workbookViewId="0" topLeftCell="A2">
      <selection activeCell="E28" sqref="E28"/>
    </sheetView>
  </sheetViews>
  <sheetFormatPr defaultColWidth="9.00390625" defaultRowHeight="15"/>
  <cols>
    <col min="1" max="1" width="6.140625" style="0" customWidth="1"/>
    <col min="2" max="2" width="9.140625" style="0" customWidth="1"/>
    <col min="3" max="3" width="15.00390625" style="0" customWidth="1"/>
    <col min="4" max="4" width="6.7109375" style="0" customWidth="1"/>
    <col min="5" max="5" width="6.00390625" style="0" customWidth="1"/>
    <col min="6" max="6" width="6.421875" style="0" customWidth="1"/>
    <col min="7" max="7" width="6.57421875" style="0" customWidth="1"/>
    <col min="8" max="8" width="6.7109375" style="0" customWidth="1"/>
  </cols>
  <sheetData>
    <row r="1" spans="1:15" ht="18.75" customHeight="1" thickBot="1">
      <c r="A1" s="44"/>
      <c r="B1" s="44"/>
      <c r="C1" s="44"/>
      <c r="D1" s="43" t="s">
        <v>74</v>
      </c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7" ht="15">
      <c r="A2" s="45" t="s">
        <v>75</v>
      </c>
      <c r="B2" s="45"/>
      <c r="C2" s="45"/>
      <c r="D2" s="40" t="s">
        <v>76</v>
      </c>
      <c r="E2" s="40"/>
      <c r="F2" s="41" t="s">
        <v>77</v>
      </c>
      <c r="G2" s="41"/>
      <c r="H2" s="40" t="s">
        <v>78</v>
      </c>
      <c r="I2" s="40"/>
      <c r="J2" s="41" t="s">
        <v>79</v>
      </c>
      <c r="K2" s="41"/>
      <c r="L2" s="40" t="s">
        <v>80</v>
      </c>
      <c r="M2" s="40"/>
      <c r="N2" s="41" t="s">
        <v>81</v>
      </c>
      <c r="O2" s="41"/>
      <c r="P2" s="42" t="s">
        <v>82</v>
      </c>
      <c r="Q2" s="42"/>
    </row>
    <row r="3" spans="1:17" ht="14.25" customHeight="1">
      <c r="A3" s="14" t="s">
        <v>83</v>
      </c>
      <c r="B3" s="15" t="s">
        <v>15</v>
      </c>
      <c r="C3" s="15" t="s">
        <v>16</v>
      </c>
      <c r="D3" s="17" t="s">
        <v>86</v>
      </c>
      <c r="E3" s="17" t="s">
        <v>17</v>
      </c>
      <c r="F3" s="18" t="s">
        <v>86</v>
      </c>
      <c r="G3" s="18" t="s">
        <v>17</v>
      </c>
      <c r="H3" s="17" t="s">
        <v>86</v>
      </c>
      <c r="I3" s="17" t="s">
        <v>17</v>
      </c>
      <c r="J3" s="18" t="s">
        <v>86</v>
      </c>
      <c r="K3" s="18" t="s">
        <v>17</v>
      </c>
      <c r="L3" s="17" t="s">
        <v>86</v>
      </c>
      <c r="M3" s="17" t="s">
        <v>17</v>
      </c>
      <c r="N3" s="18" t="s">
        <v>86</v>
      </c>
      <c r="O3" s="18" t="s">
        <v>17</v>
      </c>
      <c r="P3" s="19" t="s">
        <v>17</v>
      </c>
      <c r="Q3" s="20" t="s">
        <v>87</v>
      </c>
    </row>
    <row r="4" spans="1:17" ht="15">
      <c r="A4" s="21">
        <v>18</v>
      </c>
      <c r="B4" s="30" t="s">
        <v>18</v>
      </c>
      <c r="C4" s="31" t="s">
        <v>19</v>
      </c>
      <c r="D4" s="23">
        <v>110</v>
      </c>
      <c r="E4" s="24">
        <f aca="true" t="shared" si="0" ref="E4:E13">(D4/120)</f>
        <v>0.9166666666666666</v>
      </c>
      <c r="F4" s="23">
        <v>104</v>
      </c>
      <c r="G4" s="24">
        <f aca="true" t="shared" si="1" ref="G4:G13">(F4/110)</f>
        <v>0.9454545454545454</v>
      </c>
      <c r="H4" s="23">
        <v>183</v>
      </c>
      <c r="I4" s="24">
        <f aca="true" t="shared" si="2" ref="I4:I13">(H4/220)</f>
        <v>0.8318181818181818</v>
      </c>
      <c r="J4" s="23">
        <v>39</v>
      </c>
      <c r="K4" s="24">
        <f aca="true" t="shared" si="3" ref="K4:K13">(J4/100)</f>
        <v>0.39</v>
      </c>
      <c r="L4" s="23">
        <v>80</v>
      </c>
      <c r="M4" s="24">
        <f aca="true" t="shared" si="4" ref="M4:M13">(L4/80)</f>
        <v>1</v>
      </c>
      <c r="N4" s="23">
        <v>50</v>
      </c>
      <c r="O4" s="24">
        <f aca="true" t="shared" si="5" ref="O4:O13">(N4/100)</f>
        <v>0.5</v>
      </c>
      <c r="P4" s="12">
        <f aca="true" t="shared" si="6" ref="P4:P13">E4+G4+I4+K4+M4+O4</f>
        <v>4.583939393939394</v>
      </c>
      <c r="Q4" s="25">
        <v>1</v>
      </c>
    </row>
    <row r="5" spans="1:17" ht="15">
      <c r="A5" s="21">
        <v>13</v>
      </c>
      <c r="B5" s="30" t="s">
        <v>24</v>
      </c>
      <c r="C5" s="30" t="s">
        <v>25</v>
      </c>
      <c r="D5" s="23">
        <v>112</v>
      </c>
      <c r="E5" s="24">
        <f t="shared" si="0"/>
        <v>0.9333333333333333</v>
      </c>
      <c r="F5" s="23">
        <v>74</v>
      </c>
      <c r="G5" s="24">
        <f t="shared" si="1"/>
        <v>0.6727272727272727</v>
      </c>
      <c r="H5" s="23">
        <v>83</v>
      </c>
      <c r="I5" s="24">
        <f t="shared" si="2"/>
        <v>0.37727272727272726</v>
      </c>
      <c r="J5" s="23">
        <v>79</v>
      </c>
      <c r="K5" s="24">
        <f t="shared" si="3"/>
        <v>0.79</v>
      </c>
      <c r="L5" s="23">
        <v>80</v>
      </c>
      <c r="M5" s="24">
        <f t="shared" si="4"/>
        <v>1</v>
      </c>
      <c r="N5" s="23">
        <v>60</v>
      </c>
      <c r="O5" s="24">
        <f t="shared" si="5"/>
        <v>0.6</v>
      </c>
      <c r="P5" s="12">
        <f t="shared" si="6"/>
        <v>4.373333333333333</v>
      </c>
      <c r="Q5" s="25">
        <v>2</v>
      </c>
    </row>
    <row r="6" spans="1:17" ht="15" customHeight="1">
      <c r="A6" s="28">
        <v>14</v>
      </c>
      <c r="B6" s="30" t="s">
        <v>22</v>
      </c>
      <c r="C6" s="30" t="s">
        <v>23</v>
      </c>
      <c r="D6" s="23">
        <v>116</v>
      </c>
      <c r="E6" s="24">
        <f t="shared" si="0"/>
        <v>0.9666666666666667</v>
      </c>
      <c r="F6" s="23">
        <v>104</v>
      </c>
      <c r="G6" s="24">
        <f t="shared" si="1"/>
        <v>0.9454545454545454</v>
      </c>
      <c r="H6" s="23">
        <v>123</v>
      </c>
      <c r="I6" s="24">
        <f t="shared" si="2"/>
        <v>0.5590909090909091</v>
      </c>
      <c r="J6" s="23">
        <v>47</v>
      </c>
      <c r="K6" s="24">
        <f t="shared" si="3"/>
        <v>0.47</v>
      </c>
      <c r="L6" s="23">
        <v>80</v>
      </c>
      <c r="M6" s="24">
        <f t="shared" si="4"/>
        <v>1</v>
      </c>
      <c r="N6" s="23">
        <v>35</v>
      </c>
      <c r="O6" s="24">
        <f t="shared" si="5"/>
        <v>0.35</v>
      </c>
      <c r="P6" s="12">
        <f t="shared" si="6"/>
        <v>4.291212121212121</v>
      </c>
      <c r="Q6" s="25">
        <v>3</v>
      </c>
    </row>
    <row r="7" spans="1:17" ht="15">
      <c r="A7" s="21">
        <v>17</v>
      </c>
      <c r="B7" s="30" t="s">
        <v>26</v>
      </c>
      <c r="C7" s="31" t="s">
        <v>31</v>
      </c>
      <c r="D7" s="23">
        <v>111</v>
      </c>
      <c r="E7" s="24">
        <f t="shared" si="0"/>
        <v>0.925</v>
      </c>
      <c r="F7" s="23">
        <v>104</v>
      </c>
      <c r="G7" s="24">
        <f t="shared" si="1"/>
        <v>0.9454545454545454</v>
      </c>
      <c r="H7" s="23">
        <v>94</v>
      </c>
      <c r="I7" s="24">
        <f t="shared" si="2"/>
        <v>0.42727272727272725</v>
      </c>
      <c r="J7" s="23">
        <v>28</v>
      </c>
      <c r="K7" s="24">
        <f t="shared" si="3"/>
        <v>0.28</v>
      </c>
      <c r="L7" s="23">
        <v>80</v>
      </c>
      <c r="M7" s="24">
        <f t="shared" si="4"/>
        <v>1</v>
      </c>
      <c r="N7" s="23">
        <v>60</v>
      </c>
      <c r="O7" s="24">
        <f t="shared" si="5"/>
        <v>0.6</v>
      </c>
      <c r="P7" s="12">
        <f t="shared" si="6"/>
        <v>4.177727272727273</v>
      </c>
      <c r="Q7" s="25">
        <v>4</v>
      </c>
    </row>
    <row r="8" spans="1:17" ht="15">
      <c r="A8" s="21">
        <v>10</v>
      </c>
      <c r="B8" s="30" t="s">
        <v>18</v>
      </c>
      <c r="C8" s="30" t="s">
        <v>38</v>
      </c>
      <c r="D8" s="23">
        <v>105</v>
      </c>
      <c r="E8" s="24">
        <f t="shared" si="0"/>
        <v>0.875</v>
      </c>
      <c r="F8" s="23">
        <v>74</v>
      </c>
      <c r="G8" s="24">
        <f t="shared" si="1"/>
        <v>0.6727272727272727</v>
      </c>
      <c r="H8" s="23">
        <v>92</v>
      </c>
      <c r="I8" s="24">
        <f t="shared" si="2"/>
        <v>0.41818181818181815</v>
      </c>
      <c r="J8" s="23">
        <v>62</v>
      </c>
      <c r="K8" s="24">
        <f t="shared" si="3"/>
        <v>0.62</v>
      </c>
      <c r="L8" s="23">
        <v>65</v>
      </c>
      <c r="M8" s="24">
        <f t="shared" si="4"/>
        <v>0.8125</v>
      </c>
      <c r="N8" s="23">
        <v>20</v>
      </c>
      <c r="O8" s="24">
        <f t="shared" si="5"/>
        <v>0.2</v>
      </c>
      <c r="P8" s="12">
        <f t="shared" si="6"/>
        <v>3.598409090909091</v>
      </c>
      <c r="Q8" s="25">
        <v>5</v>
      </c>
    </row>
    <row r="9" spans="1:17" ht="15">
      <c r="A9" s="21">
        <v>12</v>
      </c>
      <c r="B9" s="31" t="s">
        <v>26</v>
      </c>
      <c r="C9" s="30" t="s">
        <v>32</v>
      </c>
      <c r="D9" s="23">
        <v>98</v>
      </c>
      <c r="E9" s="24">
        <f t="shared" si="0"/>
        <v>0.8166666666666667</v>
      </c>
      <c r="F9" s="23">
        <v>68</v>
      </c>
      <c r="G9" s="24">
        <f t="shared" si="1"/>
        <v>0.6181818181818182</v>
      </c>
      <c r="H9" s="23">
        <v>58</v>
      </c>
      <c r="I9" s="24">
        <f t="shared" si="2"/>
        <v>0.2636363636363636</v>
      </c>
      <c r="J9" s="23">
        <v>60</v>
      </c>
      <c r="K9" s="24">
        <f t="shared" si="3"/>
        <v>0.6</v>
      </c>
      <c r="L9" s="23">
        <v>70</v>
      </c>
      <c r="M9" s="24">
        <f t="shared" si="4"/>
        <v>0.875</v>
      </c>
      <c r="N9" s="23">
        <v>20</v>
      </c>
      <c r="O9" s="24">
        <f t="shared" si="5"/>
        <v>0.2</v>
      </c>
      <c r="P9" s="12">
        <f t="shared" si="6"/>
        <v>3.3734848484848485</v>
      </c>
      <c r="Q9" s="25">
        <v>6</v>
      </c>
    </row>
    <row r="10" spans="1:17" ht="15" customHeight="1">
      <c r="A10" s="21">
        <v>4</v>
      </c>
      <c r="B10" s="31" t="s">
        <v>26</v>
      </c>
      <c r="C10" s="30" t="s">
        <v>27</v>
      </c>
      <c r="D10" s="23">
        <v>104</v>
      </c>
      <c r="E10" s="24">
        <f t="shared" si="0"/>
        <v>0.8666666666666667</v>
      </c>
      <c r="F10" s="23">
        <v>57</v>
      </c>
      <c r="G10" s="24">
        <f t="shared" si="1"/>
        <v>0.5181818181818182</v>
      </c>
      <c r="H10" s="23">
        <v>36</v>
      </c>
      <c r="I10" s="24">
        <f t="shared" si="2"/>
        <v>0.16363636363636364</v>
      </c>
      <c r="J10" s="23">
        <v>38</v>
      </c>
      <c r="K10" s="24">
        <f t="shared" si="3"/>
        <v>0.38</v>
      </c>
      <c r="L10" s="23">
        <v>55</v>
      </c>
      <c r="M10" s="24">
        <f t="shared" si="4"/>
        <v>0.6875</v>
      </c>
      <c r="N10" s="23">
        <v>45</v>
      </c>
      <c r="O10" s="24">
        <f t="shared" si="5"/>
        <v>0.45</v>
      </c>
      <c r="P10" s="12">
        <f t="shared" si="6"/>
        <v>3.0659848484848484</v>
      </c>
      <c r="Q10" s="25">
        <v>7</v>
      </c>
    </row>
    <row r="11" spans="1:17" ht="15">
      <c r="A11" s="21">
        <v>11</v>
      </c>
      <c r="B11" s="30" t="s">
        <v>89</v>
      </c>
      <c r="C11" s="30" t="s">
        <v>43</v>
      </c>
      <c r="D11" s="23">
        <v>93</v>
      </c>
      <c r="E11" s="24">
        <f t="shared" si="0"/>
        <v>0.775</v>
      </c>
      <c r="F11" s="23">
        <v>98</v>
      </c>
      <c r="G11" s="24">
        <f t="shared" si="1"/>
        <v>0.8909090909090909</v>
      </c>
      <c r="H11" s="23">
        <v>82</v>
      </c>
      <c r="I11" s="24">
        <f t="shared" si="2"/>
        <v>0.37272727272727274</v>
      </c>
      <c r="J11" s="23">
        <v>23</v>
      </c>
      <c r="K11" s="24">
        <f t="shared" si="3"/>
        <v>0.23</v>
      </c>
      <c r="L11" s="23">
        <v>51</v>
      </c>
      <c r="M11" s="24">
        <f t="shared" si="4"/>
        <v>0.6375</v>
      </c>
      <c r="N11" s="23">
        <v>15</v>
      </c>
      <c r="O11" s="24">
        <f t="shared" si="5"/>
        <v>0.15</v>
      </c>
      <c r="P11" s="32">
        <f t="shared" si="6"/>
        <v>3.0561363636363637</v>
      </c>
      <c r="Q11" s="25">
        <v>8</v>
      </c>
    </row>
    <row r="12" spans="1:17" ht="15">
      <c r="A12" s="21">
        <v>1</v>
      </c>
      <c r="B12" s="30" t="s">
        <v>39</v>
      </c>
      <c r="C12" s="30" t="s">
        <v>40</v>
      </c>
      <c r="D12" s="23">
        <v>93</v>
      </c>
      <c r="E12" s="24">
        <f t="shared" si="0"/>
        <v>0.775</v>
      </c>
      <c r="F12" s="23">
        <v>44</v>
      </c>
      <c r="G12" s="24">
        <f t="shared" si="1"/>
        <v>0.4</v>
      </c>
      <c r="H12" s="23">
        <v>58</v>
      </c>
      <c r="I12" s="24">
        <f t="shared" si="2"/>
        <v>0.2636363636363636</v>
      </c>
      <c r="J12" s="23">
        <v>59</v>
      </c>
      <c r="K12" s="24">
        <f t="shared" si="3"/>
        <v>0.59</v>
      </c>
      <c r="L12" s="23">
        <v>40</v>
      </c>
      <c r="M12" s="24">
        <f t="shared" si="4"/>
        <v>0.5</v>
      </c>
      <c r="N12" s="23">
        <v>45</v>
      </c>
      <c r="O12" s="24">
        <f t="shared" si="5"/>
        <v>0.45</v>
      </c>
      <c r="P12" s="12">
        <f t="shared" si="6"/>
        <v>2.978636363636364</v>
      </c>
      <c r="Q12" s="25">
        <v>9</v>
      </c>
    </row>
    <row r="13" spans="1:17" ht="15">
      <c r="A13" s="21">
        <v>15</v>
      </c>
      <c r="B13" s="30" t="s">
        <v>26</v>
      </c>
      <c r="C13" s="30" t="s">
        <v>57</v>
      </c>
      <c r="D13" s="23">
        <v>89</v>
      </c>
      <c r="E13" s="24">
        <f t="shared" si="0"/>
        <v>0.7416666666666667</v>
      </c>
      <c r="F13" s="23">
        <v>0</v>
      </c>
      <c r="G13" s="24">
        <f t="shared" si="1"/>
        <v>0</v>
      </c>
      <c r="H13" s="23">
        <v>48</v>
      </c>
      <c r="I13" s="24">
        <f t="shared" si="2"/>
        <v>0.21818181818181817</v>
      </c>
      <c r="J13" s="23">
        <v>53</v>
      </c>
      <c r="K13" s="24">
        <f t="shared" si="3"/>
        <v>0.53</v>
      </c>
      <c r="L13" s="23">
        <v>39</v>
      </c>
      <c r="M13" s="24">
        <f t="shared" si="4"/>
        <v>0.4875</v>
      </c>
      <c r="N13" s="23">
        <v>5</v>
      </c>
      <c r="O13" s="24">
        <f t="shared" si="5"/>
        <v>0.05</v>
      </c>
      <c r="P13" s="12">
        <f t="shared" si="6"/>
        <v>2.027348484848485</v>
      </c>
      <c r="Q13" s="25">
        <v>10</v>
      </c>
    </row>
    <row r="14" spans="1:17" ht="15">
      <c r="A14" s="21"/>
      <c r="B14" s="5"/>
      <c r="C14" s="5"/>
      <c r="D14" s="23"/>
      <c r="E14" s="24"/>
      <c r="F14" s="23"/>
      <c r="G14" s="24"/>
      <c r="H14" s="23"/>
      <c r="I14" s="24"/>
      <c r="J14" s="23"/>
      <c r="K14" s="24"/>
      <c r="L14" s="23"/>
      <c r="M14" s="24"/>
      <c r="N14" s="23"/>
      <c r="O14" s="24"/>
      <c r="P14" s="12"/>
      <c r="Q14" s="25"/>
    </row>
    <row r="15" spans="1:17" ht="15">
      <c r="A15" s="21"/>
      <c r="B15" s="5"/>
      <c r="C15" s="5"/>
      <c r="D15" s="23"/>
      <c r="E15" s="24"/>
      <c r="F15" s="23"/>
      <c r="G15" s="24"/>
      <c r="H15" s="23"/>
      <c r="I15" s="24"/>
      <c r="J15" s="23"/>
      <c r="K15" s="24"/>
      <c r="L15" s="23"/>
      <c r="M15" s="24"/>
      <c r="N15" s="27"/>
      <c r="O15" s="24"/>
      <c r="P15" s="12"/>
      <c r="Q15" s="25"/>
    </row>
    <row r="16" spans="1:17" ht="15">
      <c r="A16" s="21"/>
      <c r="B16" s="5"/>
      <c r="C16" s="5"/>
      <c r="D16" s="23"/>
      <c r="E16" s="24"/>
      <c r="F16" s="23"/>
      <c r="G16" s="24"/>
      <c r="H16" s="23"/>
      <c r="I16" s="24"/>
      <c r="J16" s="23"/>
      <c r="K16" s="24"/>
      <c r="L16" s="23"/>
      <c r="M16" s="24"/>
      <c r="N16" s="23"/>
      <c r="O16" s="24"/>
      <c r="P16" s="12"/>
      <c r="Q16" s="25"/>
    </row>
    <row r="17" spans="1:17" ht="15.75">
      <c r="A17" s="21"/>
      <c r="B17" s="5"/>
      <c r="C17" s="6"/>
      <c r="D17" s="43" t="s">
        <v>88</v>
      </c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12"/>
      <c r="Q17" s="25"/>
    </row>
    <row r="18" spans="1:17" ht="15">
      <c r="A18" s="14" t="s">
        <v>83</v>
      </c>
      <c r="B18" s="15" t="s">
        <v>15</v>
      </c>
      <c r="C18" s="15" t="s">
        <v>16</v>
      </c>
      <c r="D18" s="17" t="s">
        <v>86</v>
      </c>
      <c r="E18" s="17" t="s">
        <v>17</v>
      </c>
      <c r="F18" s="18" t="s">
        <v>86</v>
      </c>
      <c r="G18" s="18" t="s">
        <v>17</v>
      </c>
      <c r="H18" s="17" t="s">
        <v>86</v>
      </c>
      <c r="I18" s="17" t="s">
        <v>17</v>
      </c>
      <c r="J18" s="18" t="s">
        <v>86</v>
      </c>
      <c r="K18" s="18" t="s">
        <v>17</v>
      </c>
      <c r="L18" s="17" t="s">
        <v>86</v>
      </c>
      <c r="M18" s="17" t="s">
        <v>17</v>
      </c>
      <c r="N18" s="18" t="s">
        <v>86</v>
      </c>
      <c r="O18" s="18" t="s">
        <v>17</v>
      </c>
      <c r="P18" s="19" t="s">
        <v>17</v>
      </c>
      <c r="Q18" s="20" t="s">
        <v>87</v>
      </c>
    </row>
    <row r="19" spans="1:17" ht="15">
      <c r="A19" s="21">
        <v>6</v>
      </c>
      <c r="B19" s="30" t="s">
        <v>22</v>
      </c>
      <c r="C19" s="30" t="s">
        <v>23</v>
      </c>
      <c r="D19" s="23">
        <v>57</v>
      </c>
      <c r="E19" s="24">
        <f aca="true" t="shared" si="7" ref="E19:E26">(D19/70)</f>
        <v>0.8142857142857143</v>
      </c>
      <c r="F19" s="23">
        <v>79</v>
      </c>
      <c r="G19" s="24">
        <f aca="true" t="shared" si="8" ref="G19:G26">(F19/110)</f>
        <v>0.7181818181818181</v>
      </c>
      <c r="H19" s="23">
        <v>123</v>
      </c>
      <c r="I19" s="24">
        <f aca="true" t="shared" si="9" ref="I19:I26">(H19/220)</f>
        <v>0.5590909090909091</v>
      </c>
      <c r="J19" s="23">
        <v>57</v>
      </c>
      <c r="K19" s="24">
        <f aca="true" t="shared" si="10" ref="K19:K26">(J19/100)</f>
        <v>0.57</v>
      </c>
      <c r="L19" s="23">
        <v>55</v>
      </c>
      <c r="M19" s="24">
        <f aca="true" t="shared" si="11" ref="M19:M26">(L19/80)</f>
        <v>0.6875</v>
      </c>
      <c r="N19" s="23">
        <v>250</v>
      </c>
      <c r="O19" s="24">
        <f aca="true" t="shared" si="12" ref="O19:O26">(N19/250)</f>
        <v>1</v>
      </c>
      <c r="P19" s="32">
        <f aca="true" t="shared" si="13" ref="P19:P26">E19+G19+I19+K19+M19+O19</f>
        <v>4.349058441558441</v>
      </c>
      <c r="Q19" s="25">
        <v>1</v>
      </c>
    </row>
    <row r="20" spans="1:17" ht="15">
      <c r="A20" s="21">
        <v>9</v>
      </c>
      <c r="B20" s="30" t="s">
        <v>39</v>
      </c>
      <c r="C20" s="30" t="s">
        <v>40</v>
      </c>
      <c r="D20" s="23">
        <v>55</v>
      </c>
      <c r="E20" s="24">
        <f t="shared" si="7"/>
        <v>0.7857142857142857</v>
      </c>
      <c r="F20" s="23">
        <v>68</v>
      </c>
      <c r="G20" s="24">
        <f t="shared" si="8"/>
        <v>0.6181818181818182</v>
      </c>
      <c r="H20" s="23">
        <v>87</v>
      </c>
      <c r="I20" s="24">
        <f t="shared" si="9"/>
        <v>0.39545454545454545</v>
      </c>
      <c r="J20" s="23">
        <v>65</v>
      </c>
      <c r="K20" s="24">
        <f t="shared" si="10"/>
        <v>0.65</v>
      </c>
      <c r="L20" s="23">
        <v>60</v>
      </c>
      <c r="M20" s="24">
        <f t="shared" si="11"/>
        <v>0.75</v>
      </c>
      <c r="N20" s="23">
        <v>159</v>
      </c>
      <c r="O20" s="24">
        <f t="shared" si="12"/>
        <v>0.636</v>
      </c>
      <c r="P20" s="12">
        <f t="shared" si="13"/>
        <v>3.8353506493506493</v>
      </c>
      <c r="Q20" s="25">
        <v>2</v>
      </c>
    </row>
    <row r="21" spans="1:17" ht="15" customHeight="1">
      <c r="A21" s="21">
        <v>7</v>
      </c>
      <c r="B21" s="30" t="s">
        <v>26</v>
      </c>
      <c r="C21" s="30" t="s">
        <v>57</v>
      </c>
      <c r="D21" s="23">
        <v>62</v>
      </c>
      <c r="E21" s="24">
        <f t="shared" si="7"/>
        <v>0.8857142857142857</v>
      </c>
      <c r="F21" s="23">
        <v>42</v>
      </c>
      <c r="G21" s="24">
        <f t="shared" si="8"/>
        <v>0.38181818181818183</v>
      </c>
      <c r="H21" s="23">
        <v>92</v>
      </c>
      <c r="I21" s="24">
        <f t="shared" si="9"/>
        <v>0.41818181818181815</v>
      </c>
      <c r="J21" s="23">
        <v>53</v>
      </c>
      <c r="K21" s="24">
        <f t="shared" si="10"/>
        <v>0.53</v>
      </c>
      <c r="L21" s="23">
        <v>72</v>
      </c>
      <c r="M21" s="24">
        <f t="shared" si="11"/>
        <v>0.9</v>
      </c>
      <c r="N21" s="23">
        <v>156</v>
      </c>
      <c r="O21" s="24">
        <f t="shared" si="12"/>
        <v>0.624</v>
      </c>
      <c r="P21" s="32">
        <f t="shared" si="13"/>
        <v>3.7397142857142858</v>
      </c>
      <c r="Q21" s="25">
        <v>3</v>
      </c>
    </row>
    <row r="22" spans="1:17" ht="15">
      <c r="A22" s="21">
        <v>16</v>
      </c>
      <c r="B22" s="30" t="s">
        <v>51</v>
      </c>
      <c r="C22" s="30" t="s">
        <v>52</v>
      </c>
      <c r="D22" s="23">
        <v>53</v>
      </c>
      <c r="E22" s="24">
        <f t="shared" si="7"/>
        <v>0.7571428571428571</v>
      </c>
      <c r="F22" s="23">
        <v>44</v>
      </c>
      <c r="G22" s="24">
        <f t="shared" si="8"/>
        <v>0.4</v>
      </c>
      <c r="H22" s="23">
        <v>52</v>
      </c>
      <c r="I22" s="24">
        <f t="shared" si="9"/>
        <v>0.23636363636363636</v>
      </c>
      <c r="J22" s="23">
        <v>61</v>
      </c>
      <c r="K22" s="24">
        <f t="shared" si="10"/>
        <v>0.61</v>
      </c>
      <c r="L22" s="23">
        <v>60</v>
      </c>
      <c r="M22" s="24">
        <f t="shared" si="11"/>
        <v>0.75</v>
      </c>
      <c r="N22" s="23">
        <v>157</v>
      </c>
      <c r="O22" s="24">
        <f t="shared" si="12"/>
        <v>0.628</v>
      </c>
      <c r="P22" s="12">
        <f t="shared" si="13"/>
        <v>3.3815064935064933</v>
      </c>
      <c r="Q22" s="25">
        <v>4</v>
      </c>
    </row>
    <row r="23" spans="1:17" ht="15">
      <c r="A23" s="21">
        <v>3</v>
      </c>
      <c r="B23" s="30" t="s">
        <v>89</v>
      </c>
      <c r="C23" s="30" t="s">
        <v>43</v>
      </c>
      <c r="D23" s="23">
        <v>63</v>
      </c>
      <c r="E23" s="24">
        <f t="shared" si="7"/>
        <v>0.9</v>
      </c>
      <c r="F23" s="23">
        <v>70</v>
      </c>
      <c r="G23" s="24">
        <f t="shared" si="8"/>
        <v>0.6363636363636364</v>
      </c>
      <c r="H23" s="23">
        <v>27</v>
      </c>
      <c r="I23" s="24">
        <f t="shared" si="9"/>
        <v>0.12272727272727273</v>
      </c>
      <c r="J23" s="23">
        <v>27</v>
      </c>
      <c r="K23" s="24">
        <f t="shared" si="10"/>
        <v>0.27</v>
      </c>
      <c r="L23" s="23">
        <v>46</v>
      </c>
      <c r="M23" s="24">
        <f t="shared" si="11"/>
        <v>0.575</v>
      </c>
      <c r="N23" s="23">
        <v>218</v>
      </c>
      <c r="O23" s="24">
        <f t="shared" si="12"/>
        <v>0.872</v>
      </c>
      <c r="P23" s="12">
        <f t="shared" si="13"/>
        <v>3.376090909090909</v>
      </c>
      <c r="Q23" s="25">
        <v>5</v>
      </c>
    </row>
    <row r="24" spans="1:17" ht="15">
      <c r="A24" s="21">
        <v>8</v>
      </c>
      <c r="B24" s="30" t="s">
        <v>35</v>
      </c>
      <c r="C24" s="30" t="s">
        <v>50</v>
      </c>
      <c r="D24" s="23">
        <v>61</v>
      </c>
      <c r="E24" s="24">
        <f t="shared" si="7"/>
        <v>0.8714285714285714</v>
      </c>
      <c r="F24" s="23">
        <v>50</v>
      </c>
      <c r="G24" s="24">
        <f t="shared" si="8"/>
        <v>0.45454545454545453</v>
      </c>
      <c r="H24" s="23">
        <v>28</v>
      </c>
      <c r="I24" s="24">
        <f t="shared" si="9"/>
        <v>0.12727272727272726</v>
      </c>
      <c r="J24" s="23">
        <v>50</v>
      </c>
      <c r="K24" s="24">
        <f t="shared" si="10"/>
        <v>0.5</v>
      </c>
      <c r="L24" s="23">
        <v>36</v>
      </c>
      <c r="M24" s="24">
        <f t="shared" si="11"/>
        <v>0.45</v>
      </c>
      <c r="N24" s="23">
        <v>220</v>
      </c>
      <c r="O24" s="24">
        <f t="shared" si="12"/>
        <v>0.88</v>
      </c>
      <c r="P24" s="12">
        <f t="shared" si="13"/>
        <v>3.283246753246753</v>
      </c>
      <c r="Q24" s="25">
        <v>6</v>
      </c>
    </row>
    <row r="25" spans="1:17" ht="15">
      <c r="A25" s="21">
        <v>5</v>
      </c>
      <c r="B25" s="30" t="s">
        <v>26</v>
      </c>
      <c r="C25" s="30" t="s">
        <v>55</v>
      </c>
      <c r="D25" s="23">
        <v>54</v>
      </c>
      <c r="E25" s="24">
        <f t="shared" si="7"/>
        <v>0.7714285714285715</v>
      </c>
      <c r="F25" s="23">
        <v>59</v>
      </c>
      <c r="G25" s="24">
        <f t="shared" si="8"/>
        <v>0.5363636363636364</v>
      </c>
      <c r="H25" s="23">
        <v>41</v>
      </c>
      <c r="I25" s="24">
        <f t="shared" si="9"/>
        <v>0.18636363636363637</v>
      </c>
      <c r="J25" s="23">
        <v>35</v>
      </c>
      <c r="K25" s="24">
        <f t="shared" si="10"/>
        <v>0.35</v>
      </c>
      <c r="L25" s="23">
        <v>60</v>
      </c>
      <c r="M25" s="24">
        <f t="shared" si="11"/>
        <v>0.75</v>
      </c>
      <c r="N25" s="23">
        <v>157</v>
      </c>
      <c r="O25" s="24">
        <f t="shared" si="12"/>
        <v>0.628</v>
      </c>
      <c r="P25" s="12">
        <f t="shared" si="13"/>
        <v>3.222155844155844</v>
      </c>
      <c r="Q25" s="25">
        <v>7</v>
      </c>
    </row>
    <row r="26" spans="1:17" ht="15">
      <c r="A26" s="21">
        <v>2</v>
      </c>
      <c r="B26" s="30" t="s">
        <v>39</v>
      </c>
      <c r="C26" s="30" t="s">
        <v>60</v>
      </c>
      <c r="D26" s="23">
        <v>57</v>
      </c>
      <c r="E26" s="24">
        <f t="shared" si="7"/>
        <v>0.8142857142857143</v>
      </c>
      <c r="F26" s="23">
        <v>58</v>
      </c>
      <c r="G26" s="24">
        <f t="shared" si="8"/>
        <v>0.5272727272727272</v>
      </c>
      <c r="H26" s="23">
        <v>31</v>
      </c>
      <c r="I26" s="24">
        <f t="shared" si="9"/>
        <v>0.1409090909090909</v>
      </c>
      <c r="J26" s="23">
        <v>47</v>
      </c>
      <c r="K26" s="24">
        <f t="shared" si="10"/>
        <v>0.47</v>
      </c>
      <c r="L26" s="23">
        <v>50</v>
      </c>
      <c r="M26" s="24">
        <f t="shared" si="11"/>
        <v>0.625</v>
      </c>
      <c r="N26" s="23">
        <v>120</v>
      </c>
      <c r="O26" s="24">
        <f t="shared" si="12"/>
        <v>0.48</v>
      </c>
      <c r="P26" s="12">
        <f t="shared" si="13"/>
        <v>3.0574675324675322</v>
      </c>
      <c r="Q26" s="25">
        <v>8</v>
      </c>
    </row>
    <row r="27" spans="1:17" ht="15" customHeight="1">
      <c r="A27" s="21"/>
      <c r="B27" s="5"/>
      <c r="C27" s="5"/>
      <c r="D27" s="23"/>
      <c r="E27" s="24"/>
      <c r="F27" s="23"/>
      <c r="G27" s="24"/>
      <c r="H27" s="23"/>
      <c r="I27" s="24"/>
      <c r="J27" s="23"/>
      <c r="K27" s="24"/>
      <c r="L27" s="23"/>
      <c r="M27" s="24"/>
      <c r="N27" s="23"/>
      <c r="O27" s="24"/>
      <c r="P27" s="12"/>
      <c r="Q27" s="25"/>
    </row>
    <row r="28" spans="1:17" ht="15" customHeight="1">
      <c r="A28" s="21"/>
      <c r="B28" s="5"/>
      <c r="C28" s="5"/>
      <c r="D28" s="23"/>
      <c r="E28" s="24"/>
      <c r="F28" s="23"/>
      <c r="G28" s="24"/>
      <c r="H28" s="23"/>
      <c r="I28" s="24"/>
      <c r="J28" s="23"/>
      <c r="K28" s="24"/>
      <c r="L28" s="23"/>
      <c r="M28" s="24"/>
      <c r="N28" s="23"/>
      <c r="O28" s="24"/>
      <c r="P28" s="12"/>
      <c r="Q28" s="25"/>
    </row>
    <row r="29" spans="1:17" ht="15">
      <c r="A29" s="21"/>
      <c r="B29" s="5"/>
      <c r="C29" s="5"/>
      <c r="D29" s="23"/>
      <c r="E29" s="24"/>
      <c r="F29" s="23"/>
      <c r="G29" s="24"/>
      <c r="H29" s="23"/>
      <c r="I29" s="24"/>
      <c r="J29" s="23"/>
      <c r="K29" s="24"/>
      <c r="L29" s="23"/>
      <c r="M29" s="24"/>
      <c r="N29" s="23"/>
      <c r="O29" s="24"/>
      <c r="P29" s="12"/>
      <c r="Q29" s="25"/>
    </row>
    <row r="30" spans="1:17" ht="15" customHeight="1">
      <c r="A30" s="21"/>
      <c r="B30" s="5"/>
      <c r="C30" s="5"/>
      <c r="D30" s="23"/>
      <c r="E30" s="24"/>
      <c r="F30" s="23"/>
      <c r="G30" s="24"/>
      <c r="H30" s="23"/>
      <c r="I30" s="24"/>
      <c r="J30" s="23"/>
      <c r="K30" s="24"/>
      <c r="L30" s="23"/>
      <c r="M30" s="24"/>
      <c r="N30" s="23"/>
      <c r="O30" s="24"/>
      <c r="P30" s="12"/>
      <c r="Q30" s="25"/>
    </row>
    <row r="31" spans="1:17" ht="15" customHeight="1">
      <c r="A31" s="21"/>
      <c r="B31" s="5"/>
      <c r="C31" s="5"/>
      <c r="D31" s="23"/>
      <c r="E31" s="24"/>
      <c r="F31" s="23"/>
      <c r="G31" s="24"/>
      <c r="H31" s="23"/>
      <c r="I31" s="24"/>
      <c r="J31" s="23"/>
      <c r="K31" s="24"/>
      <c r="L31" s="23"/>
      <c r="M31" s="24"/>
      <c r="N31" s="23"/>
      <c r="O31" s="24"/>
      <c r="P31" s="12"/>
      <c r="Q31" s="25"/>
    </row>
    <row r="32" spans="1:17" ht="15" customHeight="1">
      <c r="A32" s="21"/>
      <c r="B32" s="5"/>
      <c r="C32" s="5"/>
      <c r="D32" s="23"/>
      <c r="E32" s="24"/>
      <c r="F32" s="23"/>
      <c r="G32" s="24"/>
      <c r="H32" s="23"/>
      <c r="I32" s="24"/>
      <c r="J32" s="23"/>
      <c r="K32" s="24"/>
      <c r="L32" s="23"/>
      <c r="M32" s="24"/>
      <c r="N32" s="23"/>
      <c r="O32" s="24"/>
      <c r="P32" s="12"/>
      <c r="Q32" s="25"/>
    </row>
    <row r="38" spans="2:4" ht="15">
      <c r="B38" s="5" t="s">
        <v>51</v>
      </c>
      <c r="C38" s="5" t="s">
        <v>52</v>
      </c>
      <c r="D38" t="s">
        <v>100</v>
      </c>
    </row>
  </sheetData>
  <sheetProtection/>
  <mergeCells count="11">
    <mergeCell ref="L2:M2"/>
    <mergeCell ref="N2:O2"/>
    <mergeCell ref="P2:Q2"/>
    <mergeCell ref="D17:O17"/>
    <mergeCell ref="A1:C1"/>
    <mergeCell ref="D1:O1"/>
    <mergeCell ref="A2:C2"/>
    <mergeCell ref="D2:E2"/>
    <mergeCell ref="F2:G2"/>
    <mergeCell ref="H2:I2"/>
    <mergeCell ref="J2:K2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Tomáš Křemenák</cp:lastModifiedBy>
  <dcterms:modified xsi:type="dcterms:W3CDTF">2018-10-08T07:31:09Z</dcterms:modified>
  <cp:category/>
  <cp:version/>
  <cp:contentType/>
  <cp:contentStatus/>
</cp:coreProperties>
</file>